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3" sheetId="1" r:id="rId1"/>
    <sheet name="прил 4" sheetId="2" r:id="rId2"/>
    <sheet name="прил 6" sheetId="3" r:id="rId3"/>
    <sheet name="прил 5" sheetId="4" r:id="rId4"/>
  </sheets>
  <externalReferences>
    <externalReference r:id="rId7"/>
  </externalReferences>
  <definedNames>
    <definedName name="_xlnm._FilterDatabase" localSheetId="1" hidden="1">'прил 4'!$A$10:$I$93</definedName>
    <definedName name="_xlnm.Print_Titles" localSheetId="0">'прил 3'!$9:$10</definedName>
  </definedNames>
  <calcPr fullCalcOnLoad="1"/>
</workbook>
</file>

<file path=xl/sharedStrings.xml><?xml version="1.0" encoding="utf-8"?>
<sst xmlns="http://schemas.openxmlformats.org/spreadsheetml/2006/main" count="981" uniqueCount="254">
  <si>
    <t>Приложение 6</t>
  </si>
  <si>
    <t>Условно утвержденные</t>
  </si>
  <si>
    <t>Резервные средства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</si>
  <si>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</si>
  <si>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</si>
  <si>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</si>
  <si>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</si>
  <si>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</si>
  <si>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</si>
  <si>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</si>
  <si>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</si>
  <si>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</si>
  <si>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</si>
  <si>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</si>
  <si>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</si>
  <si>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</si>
  <si>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подпрограмма"Содержание и капитальный ремонт объектов жилищно-коммунальной сферы"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</si>
  <si>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</si>
  <si>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</si>
  <si>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</si>
  <si>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</si>
  <si>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</si>
  <si>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</si>
  <si>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</si>
  <si>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</si>
  <si>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</si>
  <si>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</si>
  <si>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</si>
  <si>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</si>
  <si>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</si>
  <si>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</si>
  <si>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</si>
  <si>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</si>
  <si>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</si>
  <si>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Общее образование</t>
  </si>
  <si>
    <t>0702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</si>
  <si>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</si>
  <si>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</si>
  <si>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</si>
  <si>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</si>
  <si>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</si>
  <si>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</si>
  <si>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</si>
  <si>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</si>
  <si>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</si>
  <si>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</si>
  <si>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</si>
  <si>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</si>
  <si>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</si>
  <si>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</si>
  <si>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</si>
  <si>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</si>
  <si>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</si>
  <si>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</si>
  <si>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</si>
  <si>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</si>
  <si>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</si>
  <si>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Условно-утверждённые расходы</t>
  </si>
  <si>
    <t>0000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</si>
  <si>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</si>
  <si>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</si>
  <si>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</si>
  <si>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</si>
  <si>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</si>
  <si>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</si>
  <si>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</si>
  <si>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</si>
  <si>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</si>
  <si>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</si>
  <si>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</si>
  <si>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</si>
  <si>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</si>
  <si>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</si>
  <si>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</si>
  <si>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</si>
  <si>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</si>
  <si>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</si>
  <si>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</si>
  <si>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</si>
  <si>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</si>
  <si>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</si>
  <si>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</si>
  <si>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</si>
  <si>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</si>
  <si>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</si>
  <si>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</si>
  <si>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</si>
  <si>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</si>
  <si>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1003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</si>
  <si>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</si>
  <si>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</si>
  <si>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</si>
  <si>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</si>
  <si>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</si>
  <si>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</si>
  <si>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</si>
  <si>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</si>
  <si>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</si>
  <si>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</si>
  <si>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</si>
  <si>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</si>
  <si>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</si>
  <si>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</si>
  <si>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</si>
  <si>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</si>
  <si>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</si>
  <si>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</si>
  <si>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</si>
  <si>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</si>
  <si>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</si>
  <si>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</si>
  <si>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</si>
  <si>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</si>
  <si>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Образование</t>
  </si>
  <si>
    <t>0700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</si>
  <si>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</si>
  <si>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</si>
  <si>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</si>
  <si>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</si>
  <si>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</si>
  <si>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</si>
  <si>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</si>
  <si>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</si>
  <si>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Сумма на          2016 год</t>
  </si>
  <si>
    <t>Сумма на 2016 год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</si>
  <si>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</si>
  <si>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</si>
  <si>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</si>
  <si>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</si>
  <si>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</si>
  <si>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 xml:space="preserve">Ведомственная структура расходов  бюджета Изумрудновского сельсовета </t>
  </si>
  <si>
    <t xml:space="preserve">Распределение бюджетных ассигнований по целевым статьям (муниципальным программам бюджета Изумрудновского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</si>
  <si>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Муниципальная программа Изумрудновского сельсовета "Содействие развитию муниципального образования  Изумрудновский сельсовет на 2014-2016 годы"</t>
  </si>
  <si>
    <t>Муниципальная подпрограмма "Защита от чрезвычайных ситуаций природного и техногенного характера и обеспечение безопасности населения Изумрудновского сельсовета"</t>
  </si>
  <si>
    <r>
      <t>Муниципальная программа  Изумрудновского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сельсовета "Развитие культуры на 2014-2016 годы"</t>
    </r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</si>
  <si>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</si>
  <si>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</si>
  <si>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</si>
  <si>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</si>
  <si>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</si>
  <si>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</si>
  <si>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</si>
  <si>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</si>
  <si>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</si>
  <si>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>Муниципальная программа"Содействие развитию муниципального образования Изумрудновского сельсовета  на 2014-2016 годы"</t>
  </si>
  <si>
    <t>Муниципальная программа "Содействие развитию муниципального образования  Изумрудновского сельсовета на 2014-2016 годы"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</si>
  <si>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</si>
  <si>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</si>
  <si>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</si>
  <si>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</si>
  <si>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</si>
  <si>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</si>
  <si>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</si>
  <si>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</si>
  <si>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</si>
  <si>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</si>
  <si>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811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</si>
  <si>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</si>
  <si>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</si>
  <si>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</si>
  <si>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</si>
  <si>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</si>
  <si>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</si>
  <si>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</si>
  <si>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</si>
  <si>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</si>
  <si>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</si>
  <si>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</si>
  <si>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</si>
  <si>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</si>
  <si>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</si>
  <si>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</si>
  <si>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</si>
  <si>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</si>
  <si>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</si>
  <si>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</si>
  <si>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</si>
  <si>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</si>
  <si>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</si>
  <si>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</si>
  <si>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</si>
  <si>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</si>
  <si>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</si>
  <si>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</si>
  <si>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</si>
  <si>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</si>
  <si>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</si>
  <si>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</si>
  <si>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</si>
  <si>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</si>
  <si>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</si>
  <si>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</si>
  <si>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</si>
  <si>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</si>
  <si>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</si>
  <si>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</si>
  <si>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</si>
  <si>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</si>
  <si>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ВСЕГО</t>
  </si>
  <si>
    <r>
      <t>Администрация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Изумрудновского</t>
    </r>
    <r>
      <rPr>
        <b/>
        <sz val="8"/>
        <rFont val="Times New Roman"/>
        <family val="1"/>
      </rPr>
      <t xml:space="preserve"> сельсовета Ирбейского района Красноярского края</t>
    </r>
  </si>
  <si>
    <r>
      <t>Муниципальная подпрограмма "Защита от чрезвычайных ситуаций природного и техногенного характера и обеспечение безопасности населения Изумрудновского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сельсовета"</t>
    </r>
  </si>
  <si>
    <r>
      <t>Муниципальная программа"Содействие развитию муниципального образования Изумрудновского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сельсовета  на 2014-2016 годы"</t>
    </r>
  </si>
  <si>
    <r>
      <t>Муниципальная программа  Изумрудновского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сельсовета "Развитие культуры на 2014-2016 годы"</t>
    </r>
  </si>
  <si>
    <t>39</t>
  </si>
  <si>
    <t xml:space="preserve">Мероприятия по обеспечению первичных мер пожарной безопаснояти </t>
  </si>
  <si>
    <t>Содержание автомобильных дорог и сооружений</t>
  </si>
  <si>
    <t>Непрогармные расходы главы и местной администрации</t>
  </si>
  <si>
    <t xml:space="preserve">Непрограммные расходы  </t>
  </si>
  <si>
    <t>Сумма на  2015 год</t>
  </si>
  <si>
    <t>Сумма на 2017 год</t>
  </si>
  <si>
    <t>Сумма на          2017 год</t>
  </si>
  <si>
    <t>Распределение расходов бюджета Изумрудновского сельсовета по разделам и 
подразделам бюджетной классификации расходов бюджетов Российской Федерации 
на 2016 год и плановый период 2017-2018 годов</t>
  </si>
  <si>
    <t>Сумма на  2016 год</t>
  </si>
  <si>
    <t>Обеспечение деятельности финансовых, налоговых и таможенных органов  и органов финансового (фин-бюд) надзора</t>
  </si>
  <si>
    <t>Осуществление полномочий по созданию и обеспечению деятельности админ. комиссий в рамках непрограммных расходов органов судебной власти</t>
  </si>
  <si>
    <t>Сумма на 2018 год</t>
  </si>
  <si>
    <t>на 2016 год и плановый период на 2017-2018 годов.</t>
  </si>
  <si>
    <t>Сумма на          2018 год</t>
  </si>
  <si>
    <t>Распределение расходов бюджета Изумрудновского сельсовета по разделам и подразделам целевым статьям бюджетной классификации расходов бюджетов Российской Федерации на 2016 год и плановый период 2017-2018 годов</t>
  </si>
  <si>
    <t>на 2016 год  и плановый период 2017-2018 годов</t>
  </si>
  <si>
    <t>Сумма на          20178год</t>
  </si>
  <si>
    <t>новского Совета депутатов</t>
  </si>
  <si>
    <t>2200000000</t>
  </si>
  <si>
    <t>2200004600</t>
  </si>
  <si>
    <t>2200007050</t>
  </si>
  <si>
    <t>2200075140</t>
  </si>
  <si>
    <t>2200051180</t>
  </si>
  <si>
    <t>0100000000</t>
  </si>
  <si>
    <t>0140000000</t>
  </si>
  <si>
    <t>0140099000</t>
  </si>
  <si>
    <t>0120000000</t>
  </si>
  <si>
    <t>0120060020</t>
  </si>
  <si>
    <t>0150000000</t>
  </si>
  <si>
    <t>0150005000</t>
  </si>
  <si>
    <t>0110000000</t>
  </si>
  <si>
    <t>0110060000</t>
  </si>
  <si>
    <t>0200000000</t>
  </si>
  <si>
    <t>0210000000</t>
  </si>
  <si>
    <t>0210044090</t>
  </si>
  <si>
    <t>0130000000</t>
  </si>
  <si>
    <t>0130004600</t>
  </si>
  <si>
    <t>01100600000</t>
  </si>
  <si>
    <t>0120060000</t>
  </si>
  <si>
    <t>220000000</t>
  </si>
  <si>
    <t>0110050000</t>
  </si>
  <si>
    <t>к  решению Изумруд-</t>
  </si>
  <si>
    <t>к решению Изумрудновского</t>
  </si>
  <si>
    <t>к решению Изумруд-</t>
  </si>
  <si>
    <t>Приложение 3</t>
  </si>
  <si>
    <t>Приложение 4</t>
  </si>
  <si>
    <t xml:space="preserve">№ </t>
  </si>
  <si>
    <t xml:space="preserve">от 16.06.2016г. № </t>
  </si>
  <si>
    <t xml:space="preserve">от  16.06.2016г. № </t>
  </si>
  <si>
    <t>от 16.06.2016г.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</si>
</sst>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6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1"/>
      <color indexed="5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4" borderId="1" applyNumberFormat="0" applyAlignment="0" applyProtection="0"/>
    <xf numFmtId="0" fontId="53" fillId="25" borderId="2" applyNumberFormat="0" applyAlignment="0" applyProtection="0"/>
    <xf numFmtId="0" fontId="54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6" borderId="7" applyNumberFormat="0" applyAlignment="0" applyProtection="0"/>
    <xf numFmtId="0" fontId="4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0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5" fillId="0" borderId="0" xfId="53" applyNumberFormat="1" applyFont="1" applyFill="1" applyAlignment="1">
      <alignment horizontal="right"/>
      <protection/>
    </xf>
    <xf numFmtId="4" fontId="15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Alignment="1">
      <alignment horizontal="center" vertical="center"/>
    </xf>
    <xf numFmtId="4" fontId="22" fillId="0" borderId="0" xfId="53" applyNumberFormat="1" applyFont="1" applyFill="1" applyAlignment="1">
      <alignment horizontal="center" vertical="center"/>
      <protection/>
    </xf>
    <xf numFmtId="4" fontId="22" fillId="0" borderId="0" xfId="54" applyNumberFormat="1" applyFont="1" applyFill="1" applyAlignment="1">
      <alignment horizontal="left" vertical="center"/>
      <protection/>
    </xf>
    <xf numFmtId="0" fontId="20" fillId="0" borderId="0" xfId="0" applyFont="1" applyAlignment="1">
      <alignment wrapText="1"/>
    </xf>
    <xf numFmtId="0" fontId="20" fillId="0" borderId="10" xfId="0" applyNumberFormat="1" applyFont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170" fontId="2" fillId="0" borderId="0" xfId="0" applyNumberFormat="1" applyFont="1" applyFill="1" applyAlignment="1">
      <alignment horizontal="left"/>
    </xf>
    <xf numFmtId="0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7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/>
    </xf>
    <xf numFmtId="170" fontId="15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vertical="top" wrapText="1"/>
    </xf>
    <xf numFmtId="4" fontId="15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vertical="top" wrapText="1"/>
    </xf>
    <xf numFmtId="0" fontId="15" fillId="0" borderId="0" xfId="0" applyFont="1" applyAlignment="1">
      <alignment wrapText="1"/>
    </xf>
    <xf numFmtId="0" fontId="8" fillId="0" borderId="13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170" fontId="8" fillId="0" borderId="0" xfId="0" applyNumberFormat="1" applyFont="1" applyFill="1" applyAlignment="1">
      <alignment horizontal="right"/>
    </xf>
    <xf numFmtId="170" fontId="15" fillId="0" borderId="0" xfId="0" applyNumberFormat="1" applyFont="1" applyFill="1" applyAlignment="1">
      <alignment horizontal="left"/>
    </xf>
    <xf numFmtId="170" fontId="15" fillId="0" borderId="0" xfId="0" applyNumberFormat="1" applyFont="1" applyFill="1" applyAlignment="1">
      <alignment horizontal="right"/>
    </xf>
    <xf numFmtId="0" fontId="27" fillId="0" borderId="10" xfId="0" applyNumberFormat="1" applyFont="1" applyBorder="1" applyAlignment="1">
      <alignment vertical="top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wrapText="1"/>
    </xf>
    <xf numFmtId="3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170" fontId="15" fillId="0" borderId="0" xfId="0" applyNumberFormat="1" applyFont="1" applyFill="1" applyAlignment="1">
      <alignment horizontal="left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Rar$DI24.1687\&#1055;&#1088;&#1080;&#1083;%205,6,7,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  <sheetName val="прил 6"/>
      <sheetName val="прил 7"/>
      <sheetName val="прил 8"/>
    </sheetNames>
    <sheetDataSet>
      <sheetData sheetId="1">
        <row r="92">
          <cell r="G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5.75390625" style="11" customWidth="1"/>
    <col min="2" max="2" width="32.125" style="12" customWidth="1"/>
    <col min="3" max="3" width="6.625" style="13" customWidth="1"/>
    <col min="4" max="4" width="17.375" style="14" customWidth="1"/>
    <col min="5" max="5" width="16.875" style="14" customWidth="1"/>
    <col min="6" max="6" width="17.00390625" style="14" customWidth="1"/>
    <col min="7" max="16384" width="9.125" style="7" customWidth="1"/>
  </cols>
  <sheetData>
    <row r="1" spans="1:6" s="2" customFormat="1" ht="15.75">
      <c r="A1" s="4"/>
      <c r="B1" s="119"/>
      <c r="C1" s="39"/>
      <c r="D1" s="120"/>
      <c r="E1" s="121" t="s">
        <v>248</v>
      </c>
      <c r="F1" s="120"/>
    </row>
    <row r="2" spans="1:6" s="2" customFormat="1" ht="15.75">
      <c r="A2" s="4"/>
      <c r="B2" s="119"/>
      <c r="C2" s="39"/>
      <c r="D2" s="122"/>
      <c r="E2" s="135" t="s">
        <v>246</v>
      </c>
      <c r="F2" s="135"/>
    </row>
    <row r="3" spans="1:6" s="2" customFormat="1" ht="15.75">
      <c r="A3" s="4"/>
      <c r="B3" s="119"/>
      <c r="C3" s="39"/>
      <c r="D3" s="122"/>
      <c r="E3" s="135" t="s">
        <v>38</v>
      </c>
      <c r="F3" s="135"/>
    </row>
    <row r="4" spans="1:6" s="2" customFormat="1" ht="15.75">
      <c r="A4" s="4"/>
      <c r="B4" s="119"/>
      <c r="C4" s="39"/>
      <c r="D4" s="122"/>
      <c r="E4" s="135" t="s">
        <v>252</v>
      </c>
      <c r="F4" s="135"/>
    </row>
    <row r="5" spans="1:6" s="2" customFormat="1" ht="1.5" customHeight="1">
      <c r="A5" s="5"/>
      <c r="D5" s="9"/>
      <c r="E5" s="9"/>
      <c r="F5" s="9"/>
    </row>
    <row r="6" spans="1:6" s="2" customFormat="1" ht="45.75" customHeight="1">
      <c r="A6" s="138" t="s">
        <v>211</v>
      </c>
      <c r="B6" s="138"/>
      <c r="C6" s="138"/>
      <c r="D6" s="138"/>
      <c r="E6" s="138"/>
      <c r="F6" s="138"/>
    </row>
    <row r="7" spans="1:6" s="2" customFormat="1" ht="1.5" customHeight="1">
      <c r="A7" s="6"/>
      <c r="B7" s="3"/>
      <c r="C7" s="3"/>
      <c r="D7" s="15"/>
      <c r="E7" s="15"/>
      <c r="F7" s="15"/>
    </row>
    <row r="8" spans="1:6" s="2" customFormat="1" ht="15.75">
      <c r="A8" s="5"/>
      <c r="D8" s="10"/>
      <c r="E8" s="10"/>
      <c r="F8" s="10" t="s">
        <v>82</v>
      </c>
    </row>
    <row r="9" spans="1:6" ht="45" customHeight="1">
      <c r="A9" s="101" t="s">
        <v>91</v>
      </c>
      <c r="B9" s="101" t="s">
        <v>92</v>
      </c>
      <c r="C9" s="102" t="s">
        <v>93</v>
      </c>
      <c r="D9" s="103" t="s">
        <v>212</v>
      </c>
      <c r="E9" s="103" t="s">
        <v>209</v>
      </c>
      <c r="F9" s="103" t="s">
        <v>215</v>
      </c>
    </row>
    <row r="10" spans="1:6" ht="12.75">
      <c r="A10" s="104" t="s">
        <v>94</v>
      </c>
      <c r="B10" s="105" t="s">
        <v>94</v>
      </c>
      <c r="C10" s="105" t="s">
        <v>95</v>
      </c>
      <c r="D10" s="106" t="s">
        <v>96</v>
      </c>
      <c r="E10" s="106" t="s">
        <v>97</v>
      </c>
      <c r="F10" s="106" t="s">
        <v>98</v>
      </c>
    </row>
    <row r="11" spans="1:6" ht="12.75">
      <c r="A11" s="104" t="s">
        <v>94</v>
      </c>
      <c r="B11" s="107" t="s">
        <v>101</v>
      </c>
      <c r="C11" s="108" t="s">
        <v>102</v>
      </c>
      <c r="D11" s="109">
        <f>D12+D13+D14+D15</f>
        <v>2226753.2600000002</v>
      </c>
      <c r="E11" s="109">
        <f>E12+E13+E14+E15</f>
        <v>2615926.18</v>
      </c>
      <c r="F11" s="109">
        <f>F12+F13+F14+F15</f>
        <v>2615926.18</v>
      </c>
    </row>
    <row r="12" spans="1:6" ht="35.25" customHeight="1">
      <c r="A12" s="104" t="s">
        <v>95</v>
      </c>
      <c r="B12" s="123" t="s">
        <v>60</v>
      </c>
      <c r="C12" s="104" t="s">
        <v>103</v>
      </c>
      <c r="D12" s="111">
        <v>495518.93</v>
      </c>
      <c r="E12" s="111">
        <v>495518.93</v>
      </c>
      <c r="F12" s="111">
        <v>495518.93</v>
      </c>
    </row>
    <row r="13" spans="1:6" ht="55.5" customHeight="1">
      <c r="A13" s="104" t="s">
        <v>96</v>
      </c>
      <c r="B13" s="123" t="s">
        <v>61</v>
      </c>
      <c r="C13" s="102" t="s">
        <v>85</v>
      </c>
      <c r="D13" s="112">
        <v>1695766.33</v>
      </c>
      <c r="E13" s="112">
        <v>2084939.25</v>
      </c>
      <c r="F13" s="112">
        <v>2084939.25</v>
      </c>
    </row>
    <row r="14" spans="1:6" ht="33.75">
      <c r="A14" s="104" t="s">
        <v>97</v>
      </c>
      <c r="B14" s="123" t="s">
        <v>213</v>
      </c>
      <c r="C14" s="102" t="s">
        <v>109</v>
      </c>
      <c r="D14" s="112">
        <v>30468</v>
      </c>
      <c r="E14" s="112">
        <v>30468</v>
      </c>
      <c r="F14" s="112">
        <v>30468</v>
      </c>
    </row>
    <row r="15" spans="1:6" ht="12.75">
      <c r="A15" s="104" t="s">
        <v>98</v>
      </c>
      <c r="B15" s="123" t="s">
        <v>63</v>
      </c>
      <c r="C15" s="102" t="s">
        <v>45</v>
      </c>
      <c r="D15" s="112">
        <v>5000</v>
      </c>
      <c r="E15" s="112">
        <v>5000</v>
      </c>
      <c r="F15" s="112">
        <v>5000</v>
      </c>
    </row>
    <row r="16" spans="1:6" ht="45">
      <c r="A16" s="104" t="s">
        <v>99</v>
      </c>
      <c r="B16" s="123" t="s">
        <v>214</v>
      </c>
      <c r="C16" s="102" t="s">
        <v>46</v>
      </c>
      <c r="D16" s="112">
        <v>2700</v>
      </c>
      <c r="E16" s="112">
        <v>2700</v>
      </c>
      <c r="F16" s="112">
        <v>2700</v>
      </c>
    </row>
    <row r="17" spans="1:6" ht="12.75">
      <c r="A17" s="104" t="s">
        <v>100</v>
      </c>
      <c r="B17" s="107" t="s">
        <v>55</v>
      </c>
      <c r="C17" s="113" t="s">
        <v>51</v>
      </c>
      <c r="D17" s="114">
        <f>D18</f>
        <v>65259</v>
      </c>
      <c r="E17" s="114">
        <f>E18</f>
        <v>66059</v>
      </c>
      <c r="F17" s="114">
        <f>F18</f>
        <v>0</v>
      </c>
    </row>
    <row r="18" spans="1:6" ht="25.5">
      <c r="A18" s="104" t="s">
        <v>104</v>
      </c>
      <c r="B18" s="110" t="s">
        <v>56</v>
      </c>
      <c r="C18" s="102" t="s">
        <v>52</v>
      </c>
      <c r="D18" s="112">
        <v>65259</v>
      </c>
      <c r="E18" s="112">
        <v>66059</v>
      </c>
      <c r="F18" s="112">
        <v>0</v>
      </c>
    </row>
    <row r="19" spans="1:6" ht="24.75" customHeight="1">
      <c r="A19" s="104" t="s">
        <v>105</v>
      </c>
      <c r="B19" s="107" t="s">
        <v>54</v>
      </c>
      <c r="C19" s="113" t="s">
        <v>53</v>
      </c>
      <c r="D19" s="114">
        <f>D20</f>
        <v>43950</v>
      </c>
      <c r="E19" s="114">
        <f>E20</f>
        <v>24800</v>
      </c>
      <c r="F19" s="114">
        <f>F20</f>
        <v>24800</v>
      </c>
    </row>
    <row r="20" spans="1:6" ht="51">
      <c r="A20" s="104" t="s">
        <v>106</v>
      </c>
      <c r="B20" s="115" t="s">
        <v>30</v>
      </c>
      <c r="C20" s="102" t="s">
        <v>31</v>
      </c>
      <c r="D20" s="112">
        <v>43950</v>
      </c>
      <c r="E20" s="112">
        <v>24800</v>
      </c>
      <c r="F20" s="112">
        <v>24800</v>
      </c>
    </row>
    <row r="21" spans="1:6" ht="12.75">
      <c r="A21" s="104" t="s">
        <v>107</v>
      </c>
      <c r="B21" s="107" t="s">
        <v>89</v>
      </c>
      <c r="C21" s="113" t="s">
        <v>90</v>
      </c>
      <c r="D21" s="114">
        <f>D22</f>
        <v>428882.8</v>
      </c>
      <c r="E21" s="114">
        <f>E22</f>
        <v>55481</v>
      </c>
      <c r="F21" s="114">
        <f>F22</f>
        <v>57275</v>
      </c>
    </row>
    <row r="22" spans="1:6" ht="25.5" customHeight="1">
      <c r="A22" s="104" t="s">
        <v>108</v>
      </c>
      <c r="B22" s="116" t="s">
        <v>3</v>
      </c>
      <c r="C22" s="102" t="s">
        <v>15</v>
      </c>
      <c r="D22" s="112">
        <v>428882.8</v>
      </c>
      <c r="E22" s="112">
        <v>55481</v>
      </c>
      <c r="F22" s="112">
        <v>57275</v>
      </c>
    </row>
    <row r="23" spans="1:6" ht="15" customHeight="1">
      <c r="A23" s="104" t="s">
        <v>135</v>
      </c>
      <c r="B23" s="107" t="s">
        <v>110</v>
      </c>
      <c r="C23" s="113" t="s">
        <v>111</v>
      </c>
      <c r="D23" s="114">
        <f>D24+D25</f>
        <v>383074.66</v>
      </c>
      <c r="E23" s="114">
        <f>E24+E25</f>
        <v>414102.95</v>
      </c>
      <c r="F23" s="114">
        <f>F24+F25</f>
        <v>414102.95</v>
      </c>
    </row>
    <row r="24" spans="1:6" ht="12.75" hidden="1">
      <c r="A24" s="104" t="s">
        <v>146</v>
      </c>
      <c r="B24" s="110" t="s">
        <v>40</v>
      </c>
      <c r="C24" s="102" t="s">
        <v>112</v>
      </c>
      <c r="D24" s="112">
        <f>'прил 4'!G66</f>
        <v>0</v>
      </c>
      <c r="E24" s="112">
        <f>'прил 4'!H66</f>
        <v>0</v>
      </c>
      <c r="F24" s="112">
        <f>'прил 4'!I66</f>
        <v>0</v>
      </c>
    </row>
    <row r="25" spans="1:6" ht="12.75">
      <c r="A25" s="104" t="s">
        <v>146</v>
      </c>
      <c r="B25" s="110" t="s">
        <v>21</v>
      </c>
      <c r="C25" s="102" t="s">
        <v>20</v>
      </c>
      <c r="D25" s="112">
        <v>383074.66</v>
      </c>
      <c r="E25" s="112">
        <v>414102.95</v>
      </c>
      <c r="F25" s="112">
        <v>414102.95</v>
      </c>
    </row>
    <row r="26" spans="1:6" ht="12.75" hidden="1">
      <c r="A26" s="104" t="s">
        <v>148</v>
      </c>
      <c r="B26" s="107" t="s">
        <v>113</v>
      </c>
      <c r="C26" s="113" t="s">
        <v>114</v>
      </c>
      <c r="D26" s="114">
        <f>D27</f>
        <v>0</v>
      </c>
      <c r="E26" s="114">
        <f>E27</f>
        <v>0</v>
      </c>
      <c r="F26" s="114">
        <f>F27</f>
        <v>0</v>
      </c>
    </row>
    <row r="27" spans="1:6" ht="12.75" hidden="1">
      <c r="A27" s="104" t="s">
        <v>136</v>
      </c>
      <c r="B27" s="110" t="s">
        <v>34</v>
      </c>
      <c r="C27" s="102" t="s">
        <v>35</v>
      </c>
      <c r="D27" s="112"/>
      <c r="E27" s="112"/>
      <c r="F27" s="112"/>
    </row>
    <row r="28" spans="1:6" ht="12.75">
      <c r="A28" s="104" t="s">
        <v>147</v>
      </c>
      <c r="B28" s="107" t="s">
        <v>47</v>
      </c>
      <c r="C28" s="113" t="s">
        <v>83</v>
      </c>
      <c r="D28" s="114">
        <f>D29</f>
        <v>1590169.06</v>
      </c>
      <c r="E28" s="114">
        <f>E29</f>
        <v>1621582.06</v>
      </c>
      <c r="F28" s="114">
        <f>F29</f>
        <v>1621582.06</v>
      </c>
    </row>
    <row r="29" spans="1:6" ht="12.75">
      <c r="A29" s="104" t="s">
        <v>148</v>
      </c>
      <c r="B29" s="110" t="s">
        <v>41</v>
      </c>
      <c r="C29" s="102" t="s">
        <v>84</v>
      </c>
      <c r="D29" s="112">
        <v>1590169.06</v>
      </c>
      <c r="E29" s="112">
        <v>1621582.06</v>
      </c>
      <c r="F29" s="112">
        <v>1621582.06</v>
      </c>
    </row>
    <row r="30" spans="1:6" ht="12.75" hidden="1">
      <c r="A30" s="104" t="s">
        <v>150</v>
      </c>
      <c r="B30" s="107" t="s">
        <v>86</v>
      </c>
      <c r="C30" s="113" t="s">
        <v>87</v>
      </c>
      <c r="D30" s="114"/>
      <c r="E30" s="114"/>
      <c r="F30" s="114"/>
    </row>
    <row r="31" spans="1:6" ht="12.75" hidden="1">
      <c r="A31" s="104" t="s">
        <v>151</v>
      </c>
      <c r="B31" s="110" t="s">
        <v>42</v>
      </c>
      <c r="C31" s="102" t="s">
        <v>88</v>
      </c>
      <c r="D31" s="112"/>
      <c r="E31" s="112"/>
      <c r="F31" s="112"/>
    </row>
    <row r="32" spans="1:6" ht="12.75">
      <c r="A32" s="104" t="s">
        <v>136</v>
      </c>
      <c r="B32" s="107" t="s">
        <v>43</v>
      </c>
      <c r="C32" s="113" t="s">
        <v>44</v>
      </c>
      <c r="D32" s="114">
        <f>D33</f>
        <v>17413</v>
      </c>
      <c r="E32" s="114">
        <f>E33</f>
        <v>17413</v>
      </c>
      <c r="F32" s="114">
        <f>F33</f>
        <v>17413</v>
      </c>
    </row>
    <row r="33" spans="1:6" ht="26.25" customHeight="1">
      <c r="A33" s="104" t="s">
        <v>149</v>
      </c>
      <c r="B33" s="110" t="s">
        <v>48</v>
      </c>
      <c r="C33" s="102" t="s">
        <v>49</v>
      </c>
      <c r="D33" s="112">
        <f>'прил 4'!G86</f>
        <v>17413</v>
      </c>
      <c r="E33" s="112">
        <f>'прил 4'!H86</f>
        <v>17413</v>
      </c>
      <c r="F33" s="112">
        <f>'прил 4'!I86</f>
        <v>17413</v>
      </c>
    </row>
    <row r="34" spans="1:6" ht="12.75">
      <c r="A34" s="104" t="s">
        <v>137</v>
      </c>
      <c r="B34" s="139" t="s">
        <v>59</v>
      </c>
      <c r="C34" s="140"/>
      <c r="D34" s="118">
        <f>D11+D16+D17+D19+D21+D23+D26+D28+D30+D32</f>
        <v>4758201.78</v>
      </c>
      <c r="E34" s="118">
        <f>E11+E16+E17+E19+E21+E23+E26+E28+E30+E32</f>
        <v>4818064.19</v>
      </c>
      <c r="F34" s="118">
        <f>F11+F16+F17+F19+F21+F23+F26+F28+F30+F32</f>
        <v>4753799.19</v>
      </c>
    </row>
    <row r="35" spans="1:6" ht="12.75">
      <c r="A35" s="104" t="s">
        <v>150</v>
      </c>
      <c r="B35" s="107" t="s">
        <v>57</v>
      </c>
      <c r="C35" s="102" t="s">
        <v>58</v>
      </c>
      <c r="D35" s="112">
        <f>'прил 4'!G92</f>
        <v>0</v>
      </c>
      <c r="E35" s="112">
        <v>120451.6</v>
      </c>
      <c r="F35" s="112">
        <v>237689.96</v>
      </c>
    </row>
    <row r="36" spans="1:6" ht="12.75">
      <c r="A36" s="136" t="s">
        <v>198</v>
      </c>
      <c r="B36" s="137"/>
      <c r="C36" s="113"/>
      <c r="D36" s="114">
        <f>D34+D35</f>
        <v>4758201.78</v>
      </c>
      <c r="E36" s="114">
        <f>E34+E35</f>
        <v>4938515.79</v>
      </c>
      <c r="F36" s="114">
        <f>F34+F35</f>
        <v>4991489.15</v>
      </c>
    </row>
  </sheetData>
  <sheetProtection/>
  <mergeCells count="6">
    <mergeCell ref="E3:F3"/>
    <mergeCell ref="E2:F2"/>
    <mergeCell ref="A36:B36"/>
    <mergeCell ref="A6:F6"/>
    <mergeCell ref="E4:F4"/>
    <mergeCell ref="B34:C3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zoomScaleSheetLayoutView="75" zoomScalePageLayoutView="0" workbookViewId="0" topLeftCell="A1">
      <selection activeCell="G26" sqref="G26"/>
    </sheetView>
  </sheetViews>
  <sheetFormatPr defaultColWidth="9.00390625" defaultRowHeight="12.75"/>
  <cols>
    <col min="1" max="1" width="6.75390625" style="18" customWidth="1"/>
    <col min="2" max="2" width="44.375" style="19" customWidth="1"/>
    <col min="3" max="3" width="11.125" style="21" customWidth="1"/>
    <col min="4" max="4" width="11.875" style="21" customWidth="1"/>
    <col min="5" max="5" width="11.625" style="22" customWidth="1"/>
    <col min="6" max="6" width="10.625" style="21" customWidth="1"/>
    <col min="7" max="9" width="15.625" style="28" customWidth="1"/>
    <col min="10" max="16384" width="9.125" style="2" customWidth="1"/>
  </cols>
  <sheetData>
    <row r="1" spans="7:9" ht="18.75">
      <c r="G1" s="23"/>
      <c r="H1" s="96" t="s">
        <v>249</v>
      </c>
      <c r="I1" s="64"/>
    </row>
    <row r="2" spans="7:9" ht="18.75">
      <c r="G2" s="24"/>
      <c r="H2" s="97" t="s">
        <v>247</v>
      </c>
      <c r="I2" s="65"/>
    </row>
    <row r="3" spans="7:9" ht="18.75">
      <c r="G3" s="24"/>
      <c r="H3" s="98" t="s">
        <v>221</v>
      </c>
      <c r="I3" s="65"/>
    </row>
    <row r="4" spans="6:9" ht="18" customHeight="1">
      <c r="F4" s="29"/>
      <c r="G4" s="25"/>
      <c r="H4" s="99" t="s">
        <v>253</v>
      </c>
      <c r="I4" s="66" t="s">
        <v>250</v>
      </c>
    </row>
    <row r="5" ht="15.75" hidden="1"/>
    <row r="6" spans="1:9" ht="18.75">
      <c r="A6" s="141" t="s">
        <v>130</v>
      </c>
      <c r="B6" s="141"/>
      <c r="C6" s="141"/>
      <c r="D6" s="141"/>
      <c r="E6" s="141"/>
      <c r="F6" s="141"/>
      <c r="G6" s="141"/>
      <c r="H6" s="141"/>
      <c r="I6" s="141"/>
    </row>
    <row r="7" spans="1:9" ht="18.75">
      <c r="A7" s="141" t="s">
        <v>216</v>
      </c>
      <c r="B7" s="141"/>
      <c r="C7" s="141"/>
      <c r="D7" s="141"/>
      <c r="E7" s="141"/>
      <c r="F7" s="141"/>
      <c r="G7" s="141"/>
      <c r="H7" s="141"/>
      <c r="I7" s="141"/>
    </row>
    <row r="8" spans="1:9" ht="2.25" customHeight="1">
      <c r="A8" s="17"/>
      <c r="B8" s="16"/>
      <c r="C8" s="26"/>
      <c r="D8" s="26"/>
      <c r="E8" s="27"/>
      <c r="F8" s="26"/>
      <c r="G8" s="23"/>
      <c r="H8" s="23"/>
      <c r="I8" s="23"/>
    </row>
    <row r="9" ht="15.75">
      <c r="I9" s="28" t="s">
        <v>128</v>
      </c>
    </row>
    <row r="10" spans="1:9" ht="38.25">
      <c r="A10" s="30" t="s">
        <v>91</v>
      </c>
      <c r="B10" s="30" t="s">
        <v>64</v>
      </c>
      <c r="C10" s="31" t="s">
        <v>65</v>
      </c>
      <c r="D10" s="31" t="s">
        <v>66</v>
      </c>
      <c r="E10" s="31" t="s">
        <v>36</v>
      </c>
      <c r="F10" s="31" t="s">
        <v>37</v>
      </c>
      <c r="G10" s="52" t="s">
        <v>123</v>
      </c>
      <c r="H10" s="52" t="s">
        <v>210</v>
      </c>
      <c r="I10" s="52" t="s">
        <v>217</v>
      </c>
    </row>
    <row r="11" spans="1:9" ht="11.25" customHeight="1">
      <c r="A11" s="33" t="s">
        <v>94</v>
      </c>
      <c r="B11" s="31" t="s">
        <v>95</v>
      </c>
      <c r="C11" s="33" t="s">
        <v>96</v>
      </c>
      <c r="D11" s="31" t="s">
        <v>97</v>
      </c>
      <c r="E11" s="33" t="s">
        <v>98</v>
      </c>
      <c r="F11" s="31" t="s">
        <v>99</v>
      </c>
      <c r="G11" s="33" t="s">
        <v>100</v>
      </c>
      <c r="H11" s="31" t="s">
        <v>104</v>
      </c>
      <c r="I11" s="33" t="s">
        <v>105</v>
      </c>
    </row>
    <row r="12" spans="1:9" ht="21" customHeight="1">
      <c r="A12" s="31" t="s">
        <v>94</v>
      </c>
      <c r="B12" s="124" t="s">
        <v>199</v>
      </c>
      <c r="C12" s="60" t="s">
        <v>156</v>
      </c>
      <c r="D12" s="60"/>
      <c r="E12" s="61"/>
      <c r="F12" s="60"/>
      <c r="G12" s="62">
        <f>G93</f>
        <v>4758201.78</v>
      </c>
      <c r="H12" s="62">
        <f>H93</f>
        <v>4938515.79</v>
      </c>
      <c r="I12" s="62">
        <f>I93</f>
        <v>4991489.15</v>
      </c>
    </row>
    <row r="13" spans="1:9" ht="15.75">
      <c r="A13" s="31" t="s">
        <v>95</v>
      </c>
      <c r="B13" s="125" t="s">
        <v>68</v>
      </c>
      <c r="C13" s="60" t="s">
        <v>156</v>
      </c>
      <c r="D13" s="31" t="s">
        <v>102</v>
      </c>
      <c r="E13" s="58" t="s">
        <v>67</v>
      </c>
      <c r="F13" s="31" t="s">
        <v>67</v>
      </c>
      <c r="G13" s="134">
        <f>G14+G19+G33+G28+G37</f>
        <v>2229453.2600000002</v>
      </c>
      <c r="H13" s="134">
        <f>H14+H19+H33+H28+H37</f>
        <v>2618626.18</v>
      </c>
      <c r="I13" s="134">
        <f>I14+I19+I33+I28+I37</f>
        <v>2618626.18</v>
      </c>
    </row>
    <row r="14" spans="1:9" ht="22.5">
      <c r="A14" s="31" t="s">
        <v>96</v>
      </c>
      <c r="B14" s="125" t="s">
        <v>116</v>
      </c>
      <c r="C14" s="60" t="s">
        <v>156</v>
      </c>
      <c r="D14" s="31" t="s">
        <v>103</v>
      </c>
      <c r="E14" s="58" t="s">
        <v>67</v>
      </c>
      <c r="F14" s="31" t="s">
        <v>67</v>
      </c>
      <c r="G14" s="134">
        <f aca="true" t="shared" si="0" ref="G14:I17">G15</f>
        <v>495518.93</v>
      </c>
      <c r="H14" s="134">
        <f t="shared" si="0"/>
        <v>495518.93</v>
      </c>
      <c r="I14" s="134">
        <f t="shared" si="0"/>
        <v>495518.93</v>
      </c>
    </row>
    <row r="15" spans="1:9" ht="15.75">
      <c r="A15" s="31" t="s">
        <v>97</v>
      </c>
      <c r="B15" s="125" t="s">
        <v>207</v>
      </c>
      <c r="C15" s="60" t="s">
        <v>156</v>
      </c>
      <c r="D15" s="31" t="s">
        <v>103</v>
      </c>
      <c r="E15" s="31" t="s">
        <v>222</v>
      </c>
      <c r="F15" s="31" t="s">
        <v>67</v>
      </c>
      <c r="G15" s="52">
        <f t="shared" si="0"/>
        <v>495518.93</v>
      </c>
      <c r="H15" s="52">
        <f t="shared" si="0"/>
        <v>495518.93</v>
      </c>
      <c r="I15" s="52">
        <f t="shared" si="0"/>
        <v>495518.93</v>
      </c>
    </row>
    <row r="16" spans="1:9" ht="15.75">
      <c r="A16" s="31" t="s">
        <v>98</v>
      </c>
      <c r="B16" s="125" t="s">
        <v>206</v>
      </c>
      <c r="C16" s="60" t="s">
        <v>156</v>
      </c>
      <c r="D16" s="31" t="s">
        <v>103</v>
      </c>
      <c r="E16" s="31" t="s">
        <v>223</v>
      </c>
      <c r="F16" s="31" t="s">
        <v>67</v>
      </c>
      <c r="G16" s="52">
        <f t="shared" si="0"/>
        <v>495518.93</v>
      </c>
      <c r="H16" s="52">
        <f t="shared" si="0"/>
        <v>495518.93</v>
      </c>
      <c r="I16" s="52">
        <f t="shared" si="0"/>
        <v>495518.93</v>
      </c>
    </row>
    <row r="17" spans="1:9" ht="45">
      <c r="A17" s="31" t="s">
        <v>99</v>
      </c>
      <c r="B17" s="125" t="s">
        <v>69</v>
      </c>
      <c r="C17" s="60" t="s">
        <v>156</v>
      </c>
      <c r="D17" s="31" t="s">
        <v>103</v>
      </c>
      <c r="E17" s="31" t="s">
        <v>223</v>
      </c>
      <c r="F17" s="31" t="s">
        <v>70</v>
      </c>
      <c r="G17" s="52">
        <f t="shared" si="0"/>
        <v>495518.93</v>
      </c>
      <c r="H17" s="52">
        <f t="shared" si="0"/>
        <v>495518.93</v>
      </c>
      <c r="I17" s="52">
        <f t="shared" si="0"/>
        <v>495518.93</v>
      </c>
    </row>
    <row r="18" spans="1:9" ht="22.5">
      <c r="A18" s="31" t="s">
        <v>100</v>
      </c>
      <c r="B18" s="125" t="s">
        <v>71</v>
      </c>
      <c r="C18" s="60" t="s">
        <v>156</v>
      </c>
      <c r="D18" s="31" t="s">
        <v>103</v>
      </c>
      <c r="E18" s="31" t="s">
        <v>223</v>
      </c>
      <c r="F18" s="31" t="s">
        <v>72</v>
      </c>
      <c r="G18" s="52">
        <v>495518.93</v>
      </c>
      <c r="H18" s="52">
        <v>495518.93</v>
      </c>
      <c r="I18" s="52">
        <v>495518.93</v>
      </c>
    </row>
    <row r="19" spans="1:9" ht="33.75">
      <c r="A19" s="31" t="s">
        <v>104</v>
      </c>
      <c r="B19" s="125" t="s">
        <v>61</v>
      </c>
      <c r="C19" s="60" t="s">
        <v>156</v>
      </c>
      <c r="D19" s="31" t="s">
        <v>85</v>
      </c>
      <c r="E19" s="31" t="s">
        <v>67</v>
      </c>
      <c r="F19" s="31" t="s">
        <v>67</v>
      </c>
      <c r="G19" s="134">
        <f aca="true" t="shared" si="1" ref="G19:I20">G20</f>
        <v>1695766.33</v>
      </c>
      <c r="H19" s="134">
        <f t="shared" si="1"/>
        <v>2084939.25</v>
      </c>
      <c r="I19" s="134">
        <f t="shared" si="1"/>
        <v>2084939.25</v>
      </c>
    </row>
    <row r="20" spans="1:9" ht="22.5">
      <c r="A20" s="31" t="s">
        <v>105</v>
      </c>
      <c r="B20" s="125" t="s">
        <v>117</v>
      </c>
      <c r="C20" s="60" t="s">
        <v>156</v>
      </c>
      <c r="D20" s="31" t="s">
        <v>85</v>
      </c>
      <c r="E20" s="31" t="s">
        <v>222</v>
      </c>
      <c r="F20" s="31" t="s">
        <v>67</v>
      </c>
      <c r="G20" s="52">
        <f t="shared" si="1"/>
        <v>1695766.33</v>
      </c>
      <c r="H20" s="52">
        <f t="shared" si="1"/>
        <v>2084939.25</v>
      </c>
      <c r="I20" s="52">
        <f t="shared" si="1"/>
        <v>2084939.25</v>
      </c>
    </row>
    <row r="21" spans="1:9" ht="22.5">
      <c r="A21" s="31" t="s">
        <v>106</v>
      </c>
      <c r="B21" s="125" t="s">
        <v>115</v>
      </c>
      <c r="C21" s="60" t="s">
        <v>156</v>
      </c>
      <c r="D21" s="31" t="s">
        <v>85</v>
      </c>
      <c r="E21" s="31" t="s">
        <v>223</v>
      </c>
      <c r="F21" s="31" t="s">
        <v>67</v>
      </c>
      <c r="G21" s="52">
        <f>G22+G24+G26</f>
        <v>1695766.33</v>
      </c>
      <c r="H21" s="52">
        <f>H22+H24+H26</f>
        <v>2084939.25</v>
      </c>
      <c r="I21" s="52">
        <f>I22+I24+I26</f>
        <v>2084939.25</v>
      </c>
    </row>
    <row r="22" spans="1:9" ht="45">
      <c r="A22" s="31" t="s">
        <v>107</v>
      </c>
      <c r="B22" s="125" t="s">
        <v>69</v>
      </c>
      <c r="C22" s="60" t="s">
        <v>156</v>
      </c>
      <c r="D22" s="31" t="s">
        <v>85</v>
      </c>
      <c r="E22" s="31" t="s">
        <v>223</v>
      </c>
      <c r="F22" s="31" t="s">
        <v>70</v>
      </c>
      <c r="G22" s="52">
        <f>G23</f>
        <v>1240980.33</v>
      </c>
      <c r="H22" s="52">
        <f>H23</f>
        <v>1240980.33</v>
      </c>
      <c r="I22" s="52">
        <f>I23</f>
        <v>1240980.33</v>
      </c>
    </row>
    <row r="23" spans="1:9" ht="22.5">
      <c r="A23" s="31" t="s">
        <v>108</v>
      </c>
      <c r="B23" s="125" t="s">
        <v>71</v>
      </c>
      <c r="C23" s="60" t="s">
        <v>156</v>
      </c>
      <c r="D23" s="31" t="s">
        <v>85</v>
      </c>
      <c r="E23" s="31" t="s">
        <v>223</v>
      </c>
      <c r="F23" s="31" t="s">
        <v>72</v>
      </c>
      <c r="G23" s="52">
        <v>1240980.33</v>
      </c>
      <c r="H23" s="52">
        <v>1240980.33</v>
      </c>
      <c r="I23" s="52">
        <v>1240980.33</v>
      </c>
    </row>
    <row r="24" spans="1:9" ht="22.5">
      <c r="A24" s="31" t="s">
        <v>135</v>
      </c>
      <c r="B24" s="125" t="s">
        <v>73</v>
      </c>
      <c r="C24" s="60" t="s">
        <v>156</v>
      </c>
      <c r="D24" s="31" t="s">
        <v>85</v>
      </c>
      <c r="E24" s="31" t="s">
        <v>223</v>
      </c>
      <c r="F24" s="31" t="s">
        <v>74</v>
      </c>
      <c r="G24" s="52">
        <v>454786</v>
      </c>
      <c r="H24" s="52">
        <f>H25</f>
        <v>843958.92</v>
      </c>
      <c r="I24" s="52">
        <f>I25</f>
        <v>843958.92</v>
      </c>
    </row>
    <row r="25" spans="1:9" ht="22.5">
      <c r="A25" s="31" t="s">
        <v>146</v>
      </c>
      <c r="B25" s="125" t="s">
        <v>75</v>
      </c>
      <c r="C25" s="60" t="s">
        <v>156</v>
      </c>
      <c r="D25" s="31" t="s">
        <v>85</v>
      </c>
      <c r="E25" s="31" t="s">
        <v>223</v>
      </c>
      <c r="F25" s="31" t="s">
        <v>76</v>
      </c>
      <c r="G25" s="52">
        <v>454786</v>
      </c>
      <c r="H25" s="52">
        <v>843958.92</v>
      </c>
      <c r="I25" s="52">
        <v>843958.92</v>
      </c>
    </row>
    <row r="26" spans="1:9" ht="15.75">
      <c r="A26" s="31" t="s">
        <v>147</v>
      </c>
      <c r="B26" s="125" t="s">
        <v>10</v>
      </c>
      <c r="C26" s="60" t="s">
        <v>156</v>
      </c>
      <c r="D26" s="31" t="s">
        <v>85</v>
      </c>
      <c r="E26" s="31" t="s">
        <v>223</v>
      </c>
      <c r="F26" s="31" t="s">
        <v>11</v>
      </c>
      <c r="G26" s="52">
        <f>G27</f>
        <v>0</v>
      </c>
      <c r="H26" s="52">
        <f>H27</f>
        <v>0</v>
      </c>
      <c r="I26" s="52">
        <f>I27</f>
        <v>0</v>
      </c>
    </row>
    <row r="27" spans="1:9" ht="15.75">
      <c r="A27" s="31" t="s">
        <v>148</v>
      </c>
      <c r="B27" s="125" t="s">
        <v>27</v>
      </c>
      <c r="C27" s="60" t="s">
        <v>156</v>
      </c>
      <c r="D27" s="31" t="s">
        <v>85</v>
      </c>
      <c r="E27" s="31" t="s">
        <v>223</v>
      </c>
      <c r="F27" s="31" t="s">
        <v>26</v>
      </c>
      <c r="G27" s="52">
        <v>0</v>
      </c>
      <c r="H27" s="52">
        <v>0</v>
      </c>
      <c r="I27" s="52">
        <v>0</v>
      </c>
    </row>
    <row r="28" spans="1:9" ht="34.5">
      <c r="A28" s="31" t="s">
        <v>136</v>
      </c>
      <c r="B28" s="126" t="s">
        <v>9</v>
      </c>
      <c r="C28" s="60" t="s">
        <v>156</v>
      </c>
      <c r="D28" s="31" t="s">
        <v>109</v>
      </c>
      <c r="E28" s="31"/>
      <c r="F28" s="31"/>
      <c r="G28" s="134">
        <f aca="true" t="shared" si="2" ref="G28:I31">G29</f>
        <v>30468</v>
      </c>
      <c r="H28" s="134">
        <f t="shared" si="2"/>
        <v>30468</v>
      </c>
      <c r="I28" s="134">
        <f t="shared" si="2"/>
        <v>30468</v>
      </c>
    </row>
    <row r="29" spans="1:9" ht="28.5" customHeight="1">
      <c r="A29" s="31" t="s">
        <v>149</v>
      </c>
      <c r="B29" s="125" t="s">
        <v>117</v>
      </c>
      <c r="C29" s="60" t="s">
        <v>156</v>
      </c>
      <c r="D29" s="31" t="s">
        <v>109</v>
      </c>
      <c r="E29" s="31" t="s">
        <v>222</v>
      </c>
      <c r="F29" s="31"/>
      <c r="G29" s="52">
        <f t="shared" si="2"/>
        <v>30468</v>
      </c>
      <c r="H29" s="52">
        <f t="shared" si="2"/>
        <v>30468</v>
      </c>
      <c r="I29" s="52">
        <f t="shared" si="2"/>
        <v>30468</v>
      </c>
    </row>
    <row r="30" spans="1:9" ht="22.5">
      <c r="A30" s="31" t="s">
        <v>137</v>
      </c>
      <c r="B30" s="125" t="s">
        <v>115</v>
      </c>
      <c r="C30" s="60" t="s">
        <v>156</v>
      </c>
      <c r="D30" s="31" t="s">
        <v>109</v>
      </c>
      <c r="E30" s="31" t="s">
        <v>223</v>
      </c>
      <c r="F30" s="31"/>
      <c r="G30" s="52">
        <f t="shared" si="2"/>
        <v>30468</v>
      </c>
      <c r="H30" s="52">
        <f t="shared" si="2"/>
        <v>30468</v>
      </c>
      <c r="I30" s="52">
        <f t="shared" si="2"/>
        <v>30468</v>
      </c>
    </row>
    <row r="31" spans="1:9" ht="15.75">
      <c r="A31" s="31" t="s">
        <v>150</v>
      </c>
      <c r="B31" s="125" t="s">
        <v>10</v>
      </c>
      <c r="C31" s="60" t="s">
        <v>156</v>
      </c>
      <c r="D31" s="31" t="s">
        <v>109</v>
      </c>
      <c r="E31" s="31" t="s">
        <v>223</v>
      </c>
      <c r="F31" s="31" t="s">
        <v>11</v>
      </c>
      <c r="G31" s="52">
        <f t="shared" si="2"/>
        <v>30468</v>
      </c>
      <c r="H31" s="52">
        <f t="shared" si="2"/>
        <v>30468</v>
      </c>
      <c r="I31" s="52">
        <f t="shared" si="2"/>
        <v>30468</v>
      </c>
    </row>
    <row r="32" spans="1:9" ht="15.75">
      <c r="A32" s="31" t="s">
        <v>151</v>
      </c>
      <c r="B32" s="125" t="s">
        <v>27</v>
      </c>
      <c r="C32" s="60" t="s">
        <v>156</v>
      </c>
      <c r="D32" s="31" t="s">
        <v>109</v>
      </c>
      <c r="E32" s="31" t="s">
        <v>223</v>
      </c>
      <c r="F32" s="31" t="s">
        <v>26</v>
      </c>
      <c r="G32" s="52">
        <v>30468</v>
      </c>
      <c r="H32" s="52">
        <v>30468</v>
      </c>
      <c r="I32" s="52">
        <v>30468</v>
      </c>
    </row>
    <row r="33" spans="1:9" ht="15.75">
      <c r="A33" s="31" t="s">
        <v>152</v>
      </c>
      <c r="B33" s="125" t="s">
        <v>63</v>
      </c>
      <c r="C33" s="60" t="s">
        <v>156</v>
      </c>
      <c r="D33" s="31" t="s">
        <v>45</v>
      </c>
      <c r="E33" s="31"/>
      <c r="F33" s="31"/>
      <c r="G33" s="134">
        <f aca="true" t="shared" si="3" ref="G33:I35">G34</f>
        <v>5000</v>
      </c>
      <c r="H33" s="134">
        <f t="shared" si="3"/>
        <v>5000</v>
      </c>
      <c r="I33" s="134">
        <f t="shared" si="3"/>
        <v>5000</v>
      </c>
    </row>
    <row r="34" spans="1:9" ht="15.75">
      <c r="A34" s="31" t="s">
        <v>153</v>
      </c>
      <c r="B34" s="125" t="s">
        <v>118</v>
      </c>
      <c r="C34" s="60" t="s">
        <v>156</v>
      </c>
      <c r="D34" s="31" t="s">
        <v>45</v>
      </c>
      <c r="E34" s="31" t="s">
        <v>224</v>
      </c>
      <c r="F34" s="31"/>
      <c r="G34" s="52">
        <f t="shared" si="3"/>
        <v>5000</v>
      </c>
      <c r="H34" s="52">
        <f t="shared" si="3"/>
        <v>5000</v>
      </c>
      <c r="I34" s="52">
        <f t="shared" si="3"/>
        <v>5000</v>
      </c>
    </row>
    <row r="35" spans="1:9" ht="15.75">
      <c r="A35" s="31" t="s">
        <v>154</v>
      </c>
      <c r="B35" s="127" t="s">
        <v>77</v>
      </c>
      <c r="C35" s="60" t="s">
        <v>156</v>
      </c>
      <c r="D35" s="31" t="s">
        <v>45</v>
      </c>
      <c r="E35" s="31" t="s">
        <v>224</v>
      </c>
      <c r="F35" s="31" t="s">
        <v>78</v>
      </c>
      <c r="G35" s="52">
        <f t="shared" si="3"/>
        <v>5000</v>
      </c>
      <c r="H35" s="52">
        <f t="shared" si="3"/>
        <v>5000</v>
      </c>
      <c r="I35" s="52">
        <f t="shared" si="3"/>
        <v>5000</v>
      </c>
    </row>
    <row r="36" spans="1:9" ht="15.75">
      <c r="A36" s="31" t="s">
        <v>155</v>
      </c>
      <c r="B36" s="128" t="s">
        <v>2</v>
      </c>
      <c r="C36" s="60" t="s">
        <v>156</v>
      </c>
      <c r="D36" s="31" t="s">
        <v>45</v>
      </c>
      <c r="E36" s="31" t="s">
        <v>224</v>
      </c>
      <c r="F36" s="31" t="s">
        <v>25</v>
      </c>
      <c r="G36" s="52">
        <v>5000</v>
      </c>
      <c r="H36" s="52">
        <v>5000</v>
      </c>
      <c r="I36" s="52">
        <v>5000</v>
      </c>
    </row>
    <row r="37" spans="1:9" ht="15.75">
      <c r="A37" s="31" t="s">
        <v>157</v>
      </c>
      <c r="B37" s="128" t="s">
        <v>39</v>
      </c>
      <c r="C37" s="60" t="s">
        <v>156</v>
      </c>
      <c r="D37" s="31" t="s">
        <v>46</v>
      </c>
      <c r="E37" s="31"/>
      <c r="F37" s="31"/>
      <c r="G37" s="134">
        <f aca="true" t="shared" si="4" ref="G37:I39">G38</f>
        <v>2700</v>
      </c>
      <c r="H37" s="134">
        <f t="shared" si="4"/>
        <v>2700</v>
      </c>
      <c r="I37" s="134">
        <f t="shared" si="4"/>
        <v>2700</v>
      </c>
    </row>
    <row r="38" spans="1:9" ht="33.75">
      <c r="A38" s="31" t="s">
        <v>138</v>
      </c>
      <c r="B38" s="128" t="s">
        <v>129</v>
      </c>
      <c r="C38" s="60" t="s">
        <v>156</v>
      </c>
      <c r="D38" s="31" t="s">
        <v>46</v>
      </c>
      <c r="E38" s="31" t="s">
        <v>225</v>
      </c>
      <c r="F38" s="31"/>
      <c r="G38" s="52">
        <f t="shared" si="4"/>
        <v>2700</v>
      </c>
      <c r="H38" s="52">
        <f t="shared" si="4"/>
        <v>2700</v>
      </c>
      <c r="I38" s="52">
        <f t="shared" si="4"/>
        <v>2700</v>
      </c>
    </row>
    <row r="39" spans="1:9" ht="22.5">
      <c r="A39" s="31" t="s">
        <v>139</v>
      </c>
      <c r="B39" s="125" t="s">
        <v>73</v>
      </c>
      <c r="C39" s="60" t="s">
        <v>156</v>
      </c>
      <c r="D39" s="31" t="s">
        <v>46</v>
      </c>
      <c r="E39" s="31" t="s">
        <v>225</v>
      </c>
      <c r="F39" s="31" t="s">
        <v>74</v>
      </c>
      <c r="G39" s="52">
        <f t="shared" si="4"/>
        <v>2700</v>
      </c>
      <c r="H39" s="52">
        <f t="shared" si="4"/>
        <v>2700</v>
      </c>
      <c r="I39" s="52">
        <f t="shared" si="4"/>
        <v>2700</v>
      </c>
    </row>
    <row r="40" spans="1:9" ht="22.5">
      <c r="A40" s="31" t="s">
        <v>158</v>
      </c>
      <c r="B40" s="125" t="s">
        <v>75</v>
      </c>
      <c r="C40" s="60" t="s">
        <v>156</v>
      </c>
      <c r="D40" s="31" t="s">
        <v>46</v>
      </c>
      <c r="E40" s="31" t="s">
        <v>225</v>
      </c>
      <c r="F40" s="31" t="s">
        <v>76</v>
      </c>
      <c r="G40" s="52">
        <v>2700</v>
      </c>
      <c r="H40" s="52">
        <v>2700</v>
      </c>
      <c r="I40" s="52">
        <v>2700</v>
      </c>
    </row>
    <row r="41" spans="1:9" ht="15.75">
      <c r="A41" s="31" t="s">
        <v>159</v>
      </c>
      <c r="B41" s="125" t="s">
        <v>55</v>
      </c>
      <c r="C41" s="60" t="s">
        <v>156</v>
      </c>
      <c r="D41" s="31" t="s">
        <v>51</v>
      </c>
      <c r="E41" s="31"/>
      <c r="F41" s="31"/>
      <c r="G41" s="134">
        <f aca="true" t="shared" si="5" ref="G41:I45">G42</f>
        <v>65259</v>
      </c>
      <c r="H41" s="134">
        <f t="shared" si="5"/>
        <v>66059</v>
      </c>
      <c r="I41" s="134">
        <f t="shared" si="5"/>
        <v>0</v>
      </c>
    </row>
    <row r="42" spans="1:9" ht="15.75">
      <c r="A42" s="31" t="s">
        <v>160</v>
      </c>
      <c r="B42" s="125" t="s">
        <v>12</v>
      </c>
      <c r="C42" s="60" t="s">
        <v>156</v>
      </c>
      <c r="D42" s="31" t="s">
        <v>52</v>
      </c>
      <c r="E42" s="31"/>
      <c r="F42" s="31"/>
      <c r="G42" s="52">
        <f t="shared" si="5"/>
        <v>65259</v>
      </c>
      <c r="H42" s="52">
        <f t="shared" si="5"/>
        <v>66059</v>
      </c>
      <c r="I42" s="52">
        <f t="shared" si="5"/>
        <v>0</v>
      </c>
    </row>
    <row r="43" spans="1:9" ht="22.5">
      <c r="A43" s="31" t="s">
        <v>161</v>
      </c>
      <c r="B43" s="125" t="s">
        <v>19</v>
      </c>
      <c r="C43" s="60" t="s">
        <v>156</v>
      </c>
      <c r="D43" s="31" t="s">
        <v>52</v>
      </c>
      <c r="E43" s="31" t="s">
        <v>226</v>
      </c>
      <c r="F43" s="31"/>
      <c r="G43" s="52">
        <f t="shared" si="5"/>
        <v>65259</v>
      </c>
      <c r="H43" s="52">
        <f t="shared" si="5"/>
        <v>66059</v>
      </c>
      <c r="I43" s="52">
        <f t="shared" si="5"/>
        <v>0</v>
      </c>
    </row>
    <row r="44" spans="1:9" ht="56.25">
      <c r="A44" s="31" t="s">
        <v>162</v>
      </c>
      <c r="B44" s="125" t="s">
        <v>13</v>
      </c>
      <c r="C44" s="60" t="s">
        <v>156</v>
      </c>
      <c r="D44" s="31" t="s">
        <v>52</v>
      </c>
      <c r="E44" s="31" t="s">
        <v>226</v>
      </c>
      <c r="F44" s="31"/>
      <c r="G44" s="52">
        <f>G45+G47</f>
        <v>65259</v>
      </c>
      <c r="H44" s="52">
        <f>H45+H47</f>
        <v>66059</v>
      </c>
      <c r="I44" s="52">
        <f>I45+I47</f>
        <v>0</v>
      </c>
    </row>
    <row r="45" spans="1:9" ht="45">
      <c r="A45" s="31" t="s">
        <v>163</v>
      </c>
      <c r="B45" s="125" t="s">
        <v>69</v>
      </c>
      <c r="C45" s="60" t="s">
        <v>156</v>
      </c>
      <c r="D45" s="31" t="s">
        <v>52</v>
      </c>
      <c r="E45" s="31" t="s">
        <v>226</v>
      </c>
      <c r="F45" s="31" t="s">
        <v>70</v>
      </c>
      <c r="G45" s="52">
        <f t="shared" si="5"/>
        <v>47942.56</v>
      </c>
      <c r="H45" s="52">
        <f>H46</f>
        <v>47942.56</v>
      </c>
      <c r="I45" s="52">
        <f t="shared" si="5"/>
        <v>0</v>
      </c>
    </row>
    <row r="46" spans="1:9" ht="22.5">
      <c r="A46" s="31" t="s">
        <v>164</v>
      </c>
      <c r="B46" s="125" t="s">
        <v>71</v>
      </c>
      <c r="C46" s="60" t="s">
        <v>156</v>
      </c>
      <c r="D46" s="31" t="s">
        <v>52</v>
      </c>
      <c r="E46" s="31" t="s">
        <v>226</v>
      </c>
      <c r="F46" s="31" t="s">
        <v>72</v>
      </c>
      <c r="G46" s="52">
        <v>47942.56</v>
      </c>
      <c r="H46" s="52">
        <v>47942.56</v>
      </c>
      <c r="I46" s="52">
        <v>0</v>
      </c>
    </row>
    <row r="47" spans="1:9" ht="22.5">
      <c r="A47" s="31" t="s">
        <v>165</v>
      </c>
      <c r="B47" s="125" t="s">
        <v>73</v>
      </c>
      <c r="C47" s="60" t="s">
        <v>156</v>
      </c>
      <c r="D47" s="31" t="s">
        <v>52</v>
      </c>
      <c r="E47" s="31" t="s">
        <v>226</v>
      </c>
      <c r="F47" s="31" t="s">
        <v>74</v>
      </c>
      <c r="G47" s="52">
        <f>G48</f>
        <v>17316.44</v>
      </c>
      <c r="H47" s="52">
        <f>H48</f>
        <v>18116.44</v>
      </c>
      <c r="I47" s="52">
        <f>I48</f>
        <v>0</v>
      </c>
    </row>
    <row r="48" spans="1:9" ht="22.5">
      <c r="A48" s="31" t="s">
        <v>166</v>
      </c>
      <c r="B48" s="125" t="s">
        <v>75</v>
      </c>
      <c r="C48" s="60" t="s">
        <v>156</v>
      </c>
      <c r="D48" s="31" t="s">
        <v>52</v>
      </c>
      <c r="E48" s="31" t="s">
        <v>226</v>
      </c>
      <c r="F48" s="31" t="s">
        <v>76</v>
      </c>
      <c r="G48" s="52">
        <v>17316.44</v>
      </c>
      <c r="H48" s="52">
        <v>18116.44</v>
      </c>
      <c r="I48" s="52">
        <v>0</v>
      </c>
    </row>
    <row r="49" spans="1:9" ht="22.5">
      <c r="A49" s="31" t="s">
        <v>167</v>
      </c>
      <c r="B49" s="125" t="s">
        <v>32</v>
      </c>
      <c r="C49" s="60" t="s">
        <v>156</v>
      </c>
      <c r="D49" s="31" t="s">
        <v>53</v>
      </c>
      <c r="E49" s="58"/>
      <c r="F49" s="31"/>
      <c r="G49" s="134">
        <f aca="true" t="shared" si="6" ref="G49:I52">G50</f>
        <v>43950</v>
      </c>
      <c r="H49" s="134">
        <f t="shared" si="6"/>
        <v>24800</v>
      </c>
      <c r="I49" s="134">
        <f t="shared" si="6"/>
        <v>24800</v>
      </c>
    </row>
    <row r="50" spans="1:9" ht="33.75">
      <c r="A50" s="31" t="s">
        <v>203</v>
      </c>
      <c r="B50" s="125" t="s">
        <v>30</v>
      </c>
      <c r="C50" s="60" t="s">
        <v>156</v>
      </c>
      <c r="D50" s="31" t="s">
        <v>31</v>
      </c>
      <c r="E50" s="58"/>
      <c r="F50" s="31"/>
      <c r="G50" s="52">
        <f t="shared" si="6"/>
        <v>43950</v>
      </c>
      <c r="H50" s="52">
        <f t="shared" si="6"/>
        <v>24800</v>
      </c>
      <c r="I50" s="52">
        <f t="shared" si="6"/>
        <v>24800</v>
      </c>
    </row>
    <row r="51" spans="1:9" ht="33.75">
      <c r="A51" s="31" t="s">
        <v>140</v>
      </c>
      <c r="B51" s="129" t="s">
        <v>144</v>
      </c>
      <c r="C51" s="60" t="s">
        <v>156</v>
      </c>
      <c r="D51" s="31" t="s">
        <v>31</v>
      </c>
      <c r="E51" s="31" t="s">
        <v>227</v>
      </c>
      <c r="F51" s="31"/>
      <c r="G51" s="52">
        <f t="shared" si="6"/>
        <v>43950</v>
      </c>
      <c r="H51" s="52">
        <f t="shared" si="6"/>
        <v>24800</v>
      </c>
      <c r="I51" s="52">
        <f t="shared" si="6"/>
        <v>24800</v>
      </c>
    </row>
    <row r="52" spans="1:9" ht="45">
      <c r="A52" s="31" t="s">
        <v>168</v>
      </c>
      <c r="B52" s="129" t="s">
        <v>200</v>
      </c>
      <c r="C52" s="60" t="s">
        <v>156</v>
      </c>
      <c r="D52" s="31" t="s">
        <v>31</v>
      </c>
      <c r="E52" s="31" t="s">
        <v>228</v>
      </c>
      <c r="F52" s="31"/>
      <c r="G52" s="52">
        <f t="shared" si="6"/>
        <v>43950</v>
      </c>
      <c r="H52" s="52">
        <f t="shared" si="6"/>
        <v>24800</v>
      </c>
      <c r="I52" s="52">
        <f t="shared" si="6"/>
        <v>24800</v>
      </c>
    </row>
    <row r="53" spans="1:9" ht="22.5">
      <c r="A53" s="31" t="s">
        <v>141</v>
      </c>
      <c r="B53" s="125" t="s">
        <v>204</v>
      </c>
      <c r="C53" s="60" t="s">
        <v>156</v>
      </c>
      <c r="D53" s="31" t="s">
        <v>31</v>
      </c>
      <c r="E53" s="31" t="s">
        <v>229</v>
      </c>
      <c r="F53" s="31"/>
      <c r="G53" s="52">
        <v>43950</v>
      </c>
      <c r="H53" s="52">
        <v>24800</v>
      </c>
      <c r="I53" s="52">
        <v>24800</v>
      </c>
    </row>
    <row r="54" spans="1:9" ht="45" hidden="1">
      <c r="A54" s="31" t="s">
        <v>142</v>
      </c>
      <c r="B54" s="125" t="s">
        <v>69</v>
      </c>
      <c r="C54" s="60" t="s">
        <v>156</v>
      </c>
      <c r="D54" s="31" t="s">
        <v>31</v>
      </c>
      <c r="E54" s="31" t="s">
        <v>229</v>
      </c>
      <c r="F54" s="31" t="s">
        <v>70</v>
      </c>
      <c r="G54" s="52"/>
      <c r="H54" s="52"/>
      <c r="I54" s="52"/>
    </row>
    <row r="55" spans="1:9" ht="15.75" hidden="1">
      <c r="A55" s="31" t="s">
        <v>169</v>
      </c>
      <c r="B55" s="125" t="s">
        <v>121</v>
      </c>
      <c r="C55" s="60" t="s">
        <v>156</v>
      </c>
      <c r="D55" s="31" t="s">
        <v>31</v>
      </c>
      <c r="E55" s="31" t="s">
        <v>229</v>
      </c>
      <c r="F55" s="31" t="s">
        <v>122</v>
      </c>
      <c r="G55" s="52"/>
      <c r="H55" s="52"/>
      <c r="I55" s="52"/>
    </row>
    <row r="56" spans="1:9" ht="22.5">
      <c r="A56" s="31" t="s">
        <v>142</v>
      </c>
      <c r="B56" s="125" t="s">
        <v>73</v>
      </c>
      <c r="C56" s="60" t="s">
        <v>156</v>
      </c>
      <c r="D56" s="31" t="s">
        <v>31</v>
      </c>
      <c r="E56" s="31" t="s">
        <v>229</v>
      </c>
      <c r="F56" s="31" t="s">
        <v>74</v>
      </c>
      <c r="G56" s="52">
        <v>43950</v>
      </c>
      <c r="H56" s="52">
        <v>24800</v>
      </c>
      <c r="I56" s="52">
        <v>24800</v>
      </c>
    </row>
    <row r="57" spans="1:9" ht="22.5">
      <c r="A57" s="31" t="s">
        <v>169</v>
      </c>
      <c r="B57" s="125" t="s">
        <v>75</v>
      </c>
      <c r="C57" s="60" t="s">
        <v>156</v>
      </c>
      <c r="D57" s="31" t="s">
        <v>31</v>
      </c>
      <c r="E57" s="31" t="s">
        <v>229</v>
      </c>
      <c r="F57" s="31" t="s">
        <v>76</v>
      </c>
      <c r="G57" s="52">
        <v>43950</v>
      </c>
      <c r="H57" s="52">
        <v>24800</v>
      </c>
      <c r="I57" s="52">
        <v>24800</v>
      </c>
    </row>
    <row r="58" spans="1:9" ht="15.75">
      <c r="A58" s="31" t="s">
        <v>170</v>
      </c>
      <c r="B58" s="125" t="s">
        <v>89</v>
      </c>
      <c r="C58" s="60" t="s">
        <v>156</v>
      </c>
      <c r="D58" s="31" t="s">
        <v>90</v>
      </c>
      <c r="E58" s="31"/>
      <c r="F58" s="31"/>
      <c r="G58" s="134">
        <f aca="true" t="shared" si="7" ref="G58:I60">G59</f>
        <v>428882.8</v>
      </c>
      <c r="H58" s="134">
        <f t="shared" si="7"/>
        <v>55481</v>
      </c>
      <c r="I58" s="134">
        <f t="shared" si="7"/>
        <v>57275</v>
      </c>
    </row>
    <row r="59" spans="1:9" ht="15.75">
      <c r="A59" s="31" t="s">
        <v>171</v>
      </c>
      <c r="B59" s="125" t="s">
        <v>23</v>
      </c>
      <c r="C59" s="60" t="s">
        <v>156</v>
      </c>
      <c r="D59" s="31" t="s">
        <v>15</v>
      </c>
      <c r="E59" s="31"/>
      <c r="F59" s="31"/>
      <c r="G59" s="52">
        <f t="shared" si="7"/>
        <v>428882.8</v>
      </c>
      <c r="H59" s="52">
        <f t="shared" si="7"/>
        <v>55481</v>
      </c>
      <c r="I59" s="52">
        <f t="shared" si="7"/>
        <v>57275</v>
      </c>
    </row>
    <row r="60" spans="1:9" ht="33.75">
      <c r="A60" s="31" t="s">
        <v>143</v>
      </c>
      <c r="B60" s="129" t="s">
        <v>144</v>
      </c>
      <c r="C60" s="60" t="s">
        <v>156</v>
      </c>
      <c r="D60" s="31" t="s">
        <v>15</v>
      </c>
      <c r="E60" s="31" t="s">
        <v>227</v>
      </c>
      <c r="F60" s="31"/>
      <c r="G60" s="52">
        <f t="shared" si="7"/>
        <v>428882.8</v>
      </c>
      <c r="H60" s="52">
        <f t="shared" si="7"/>
        <v>55481</v>
      </c>
      <c r="I60" s="52">
        <f t="shared" si="7"/>
        <v>57275</v>
      </c>
    </row>
    <row r="61" spans="1:9" ht="33.75">
      <c r="A61" s="31" t="s">
        <v>172</v>
      </c>
      <c r="B61" s="125" t="s">
        <v>22</v>
      </c>
      <c r="C61" s="60" t="s">
        <v>156</v>
      </c>
      <c r="D61" s="31" t="s">
        <v>15</v>
      </c>
      <c r="E61" s="31" t="s">
        <v>230</v>
      </c>
      <c r="F61" s="31"/>
      <c r="G61" s="52">
        <v>428882.8</v>
      </c>
      <c r="H61" s="52">
        <v>55481</v>
      </c>
      <c r="I61" s="52">
        <v>57275</v>
      </c>
    </row>
    <row r="62" spans="1:9" ht="15.75">
      <c r="A62" s="31" t="s">
        <v>173</v>
      </c>
      <c r="B62" s="125" t="s">
        <v>205</v>
      </c>
      <c r="C62" s="60" t="s">
        <v>156</v>
      </c>
      <c r="D62" s="31" t="s">
        <v>15</v>
      </c>
      <c r="E62" s="31" t="s">
        <v>231</v>
      </c>
      <c r="F62" s="31"/>
      <c r="G62" s="52">
        <v>428882.8</v>
      </c>
      <c r="H62" s="52">
        <v>55481</v>
      </c>
      <c r="I62" s="52">
        <v>57275</v>
      </c>
    </row>
    <row r="63" spans="1:9" ht="22.5">
      <c r="A63" s="31" t="s">
        <v>174</v>
      </c>
      <c r="B63" s="125" t="s">
        <v>73</v>
      </c>
      <c r="C63" s="60" t="s">
        <v>156</v>
      </c>
      <c r="D63" s="31" t="s">
        <v>15</v>
      </c>
      <c r="E63" s="31" t="s">
        <v>231</v>
      </c>
      <c r="F63" s="31" t="s">
        <v>74</v>
      </c>
      <c r="G63" s="52">
        <v>428882.8</v>
      </c>
      <c r="H63" s="52">
        <v>55481</v>
      </c>
      <c r="I63" s="52">
        <v>57275</v>
      </c>
    </row>
    <row r="64" spans="1:9" ht="22.5">
      <c r="A64" s="31" t="s">
        <v>175</v>
      </c>
      <c r="B64" s="125" t="s">
        <v>75</v>
      </c>
      <c r="C64" s="60" t="s">
        <v>156</v>
      </c>
      <c r="D64" s="31" t="s">
        <v>15</v>
      </c>
      <c r="E64" s="31" t="s">
        <v>231</v>
      </c>
      <c r="F64" s="31" t="s">
        <v>76</v>
      </c>
      <c r="G64" s="52">
        <v>428882.8</v>
      </c>
      <c r="H64" s="52">
        <v>55481</v>
      </c>
      <c r="I64" s="52">
        <v>57275</v>
      </c>
    </row>
    <row r="65" spans="1:9" ht="15.75">
      <c r="A65" s="31" t="s">
        <v>176</v>
      </c>
      <c r="B65" s="125" t="s">
        <v>110</v>
      </c>
      <c r="C65" s="60" t="s">
        <v>156</v>
      </c>
      <c r="D65" s="31" t="s">
        <v>111</v>
      </c>
      <c r="E65" s="58"/>
      <c r="F65" s="31"/>
      <c r="G65" s="134">
        <f>G66+G72</f>
        <v>383074.66</v>
      </c>
      <c r="H65" s="134">
        <f>H66+H72</f>
        <v>414102.95</v>
      </c>
      <c r="I65" s="134">
        <f>I66+I72</f>
        <v>414102.95</v>
      </c>
    </row>
    <row r="66" spans="1:9" ht="15.75" hidden="1">
      <c r="A66" s="31" t="s">
        <v>179</v>
      </c>
      <c r="B66" s="125" t="s">
        <v>40</v>
      </c>
      <c r="C66" s="60" t="s">
        <v>156</v>
      </c>
      <c r="D66" s="31" t="s">
        <v>112</v>
      </c>
      <c r="E66" s="58"/>
      <c r="F66" s="31"/>
      <c r="G66" s="52"/>
      <c r="H66" s="52"/>
      <c r="I66" s="52"/>
    </row>
    <row r="67" spans="1:9" ht="33.75" hidden="1">
      <c r="A67" s="31" t="s">
        <v>180</v>
      </c>
      <c r="B67" s="125" t="s">
        <v>145</v>
      </c>
      <c r="C67" s="60" t="s">
        <v>156</v>
      </c>
      <c r="D67" s="31" t="s">
        <v>112</v>
      </c>
      <c r="E67" s="31" t="s">
        <v>227</v>
      </c>
      <c r="F67" s="31"/>
      <c r="G67" s="52"/>
      <c r="H67" s="52"/>
      <c r="I67" s="52"/>
    </row>
    <row r="68" spans="1:9" s="20" customFormat="1" ht="22.5" hidden="1">
      <c r="A68" s="31" t="s">
        <v>181</v>
      </c>
      <c r="B68" s="125" t="s">
        <v>16</v>
      </c>
      <c r="C68" s="60" t="s">
        <v>156</v>
      </c>
      <c r="D68" s="31" t="s">
        <v>112</v>
      </c>
      <c r="E68" s="31" t="s">
        <v>232</v>
      </c>
      <c r="F68" s="59"/>
      <c r="G68" s="52">
        <f aca="true" t="shared" si="8" ref="G68:I70">G69</f>
        <v>0</v>
      </c>
      <c r="H68" s="52">
        <f t="shared" si="8"/>
        <v>0</v>
      </c>
      <c r="I68" s="52">
        <f t="shared" si="8"/>
        <v>0</v>
      </c>
    </row>
    <row r="69" spans="1:9" ht="15.75" hidden="1">
      <c r="A69" s="31" t="s">
        <v>182</v>
      </c>
      <c r="B69" s="125" t="s">
        <v>6</v>
      </c>
      <c r="C69" s="60" t="s">
        <v>156</v>
      </c>
      <c r="D69" s="31" t="s">
        <v>112</v>
      </c>
      <c r="E69" s="31" t="s">
        <v>233</v>
      </c>
      <c r="F69" s="31"/>
      <c r="G69" s="52">
        <f t="shared" si="8"/>
        <v>0</v>
      </c>
      <c r="H69" s="52">
        <f t="shared" si="8"/>
        <v>0</v>
      </c>
      <c r="I69" s="52">
        <f t="shared" si="8"/>
        <v>0</v>
      </c>
    </row>
    <row r="70" spans="1:9" ht="22.5" hidden="1">
      <c r="A70" s="31" t="s">
        <v>183</v>
      </c>
      <c r="B70" s="125" t="s">
        <v>73</v>
      </c>
      <c r="C70" s="60" t="s">
        <v>156</v>
      </c>
      <c r="D70" s="31" t="s">
        <v>112</v>
      </c>
      <c r="E70" s="31" t="s">
        <v>233</v>
      </c>
      <c r="F70" s="31" t="s">
        <v>74</v>
      </c>
      <c r="G70" s="52">
        <f t="shared" si="8"/>
        <v>0</v>
      </c>
      <c r="H70" s="52">
        <f t="shared" si="8"/>
        <v>0</v>
      </c>
      <c r="I70" s="52">
        <f t="shared" si="8"/>
        <v>0</v>
      </c>
    </row>
    <row r="71" spans="1:9" ht="22.5" hidden="1">
      <c r="A71" s="31" t="s">
        <v>184</v>
      </c>
      <c r="B71" s="125" t="s">
        <v>75</v>
      </c>
      <c r="C71" s="60" t="s">
        <v>156</v>
      </c>
      <c r="D71" s="31" t="s">
        <v>112</v>
      </c>
      <c r="E71" s="31" t="s">
        <v>233</v>
      </c>
      <c r="F71" s="31" t="s">
        <v>76</v>
      </c>
      <c r="G71" s="52"/>
      <c r="H71" s="52"/>
      <c r="I71" s="52"/>
    </row>
    <row r="72" spans="1:9" ht="15.75">
      <c r="A72" s="31" t="s">
        <v>177</v>
      </c>
      <c r="B72" s="125" t="s">
        <v>21</v>
      </c>
      <c r="C72" s="60" t="s">
        <v>156</v>
      </c>
      <c r="D72" s="31" t="s">
        <v>20</v>
      </c>
      <c r="E72" s="31"/>
      <c r="F72" s="31"/>
      <c r="G72" s="52">
        <f aca="true" t="shared" si="9" ref="G72:I73">G73</f>
        <v>383074.66</v>
      </c>
      <c r="H72" s="52">
        <f t="shared" si="9"/>
        <v>414102.95</v>
      </c>
      <c r="I72" s="52">
        <f t="shared" si="9"/>
        <v>414102.95</v>
      </c>
    </row>
    <row r="73" spans="1:9" ht="33.75">
      <c r="A73" s="31" t="s">
        <v>178</v>
      </c>
      <c r="B73" s="129" t="s">
        <v>201</v>
      </c>
      <c r="C73" s="60" t="s">
        <v>156</v>
      </c>
      <c r="D73" s="31" t="s">
        <v>20</v>
      </c>
      <c r="E73" s="31" t="s">
        <v>227</v>
      </c>
      <c r="F73" s="31"/>
      <c r="G73" s="52">
        <f t="shared" si="9"/>
        <v>383074.66</v>
      </c>
      <c r="H73" s="52">
        <f t="shared" si="9"/>
        <v>414102.95</v>
      </c>
      <c r="I73" s="52">
        <f t="shared" si="9"/>
        <v>414102.95</v>
      </c>
    </row>
    <row r="74" spans="1:9" ht="23.25">
      <c r="A74" s="31" t="s">
        <v>179</v>
      </c>
      <c r="B74" s="130" t="s">
        <v>24</v>
      </c>
      <c r="C74" s="60" t="s">
        <v>156</v>
      </c>
      <c r="D74" s="31" t="s">
        <v>20</v>
      </c>
      <c r="E74" s="31" t="s">
        <v>234</v>
      </c>
      <c r="F74" s="31"/>
      <c r="G74" s="52">
        <f aca="true" t="shared" si="10" ref="G74:I76">G75</f>
        <v>383074.66</v>
      </c>
      <c r="H74" s="52">
        <f t="shared" si="10"/>
        <v>414102.95</v>
      </c>
      <c r="I74" s="52">
        <f t="shared" si="10"/>
        <v>414102.95</v>
      </c>
    </row>
    <row r="75" spans="1:9" ht="22.5">
      <c r="A75" s="31" t="s">
        <v>180</v>
      </c>
      <c r="B75" s="125" t="s">
        <v>5</v>
      </c>
      <c r="C75" s="60" t="s">
        <v>156</v>
      </c>
      <c r="D75" s="31" t="s">
        <v>20</v>
      </c>
      <c r="E75" s="31" t="s">
        <v>235</v>
      </c>
      <c r="F75" s="31"/>
      <c r="G75" s="52">
        <f t="shared" si="10"/>
        <v>383074.66</v>
      </c>
      <c r="H75" s="52">
        <f t="shared" si="10"/>
        <v>414102.95</v>
      </c>
      <c r="I75" s="52">
        <f t="shared" si="10"/>
        <v>414102.95</v>
      </c>
    </row>
    <row r="76" spans="1:9" ht="22.5">
      <c r="A76" s="31" t="s">
        <v>181</v>
      </c>
      <c r="B76" s="125" t="s">
        <v>73</v>
      </c>
      <c r="C76" s="60" t="s">
        <v>156</v>
      </c>
      <c r="D76" s="31" t="s">
        <v>20</v>
      </c>
      <c r="E76" s="31" t="s">
        <v>235</v>
      </c>
      <c r="F76" s="31" t="s">
        <v>74</v>
      </c>
      <c r="G76" s="52">
        <f t="shared" si="10"/>
        <v>383074.66</v>
      </c>
      <c r="H76" s="52">
        <f t="shared" si="10"/>
        <v>414102.95</v>
      </c>
      <c r="I76" s="52">
        <f t="shared" si="10"/>
        <v>414102.95</v>
      </c>
    </row>
    <row r="77" spans="1:9" ht="22.5">
      <c r="A77" s="31" t="s">
        <v>182</v>
      </c>
      <c r="B77" s="125" t="s">
        <v>75</v>
      </c>
      <c r="C77" s="60" t="s">
        <v>156</v>
      </c>
      <c r="D77" s="31" t="s">
        <v>20</v>
      </c>
      <c r="E77" s="31" t="s">
        <v>235</v>
      </c>
      <c r="F77" s="31" t="s">
        <v>76</v>
      </c>
      <c r="G77" s="52">
        <v>383074.66</v>
      </c>
      <c r="H77" s="52">
        <v>414102.95</v>
      </c>
      <c r="I77" s="52">
        <v>414102.95</v>
      </c>
    </row>
    <row r="78" spans="1:9" ht="15.75">
      <c r="A78" s="31" t="s">
        <v>183</v>
      </c>
      <c r="B78" s="125" t="s">
        <v>33</v>
      </c>
      <c r="C78" s="60" t="s">
        <v>156</v>
      </c>
      <c r="D78" s="31" t="s">
        <v>83</v>
      </c>
      <c r="E78" s="31"/>
      <c r="F78" s="31"/>
      <c r="G78" s="134">
        <f aca="true" t="shared" si="11" ref="G78:I81">G79</f>
        <v>1590169.06</v>
      </c>
      <c r="H78" s="134">
        <f t="shared" si="11"/>
        <v>1621582.06</v>
      </c>
      <c r="I78" s="134">
        <f t="shared" si="11"/>
        <v>1621582.06</v>
      </c>
    </row>
    <row r="79" spans="1:9" ht="15.75">
      <c r="A79" s="31" t="s">
        <v>184</v>
      </c>
      <c r="B79" s="125" t="s">
        <v>41</v>
      </c>
      <c r="C79" s="60" t="s">
        <v>156</v>
      </c>
      <c r="D79" s="31" t="s">
        <v>84</v>
      </c>
      <c r="E79" s="31"/>
      <c r="F79" s="31"/>
      <c r="G79" s="52">
        <f t="shared" si="11"/>
        <v>1590169.06</v>
      </c>
      <c r="H79" s="52">
        <f t="shared" si="11"/>
        <v>1621582.06</v>
      </c>
      <c r="I79" s="52">
        <f t="shared" si="11"/>
        <v>1621582.06</v>
      </c>
    </row>
    <row r="80" spans="1:9" ht="22.5">
      <c r="A80" s="31" t="s">
        <v>185</v>
      </c>
      <c r="B80" s="125" t="s">
        <v>202</v>
      </c>
      <c r="C80" s="60" t="s">
        <v>156</v>
      </c>
      <c r="D80" s="31" t="s">
        <v>84</v>
      </c>
      <c r="E80" s="31" t="s">
        <v>236</v>
      </c>
      <c r="F80" s="31"/>
      <c r="G80" s="52">
        <f t="shared" si="11"/>
        <v>1590169.06</v>
      </c>
      <c r="H80" s="52">
        <f t="shared" si="11"/>
        <v>1621582.06</v>
      </c>
      <c r="I80" s="52">
        <f t="shared" si="11"/>
        <v>1621582.06</v>
      </c>
    </row>
    <row r="81" spans="1:9" ht="22.5">
      <c r="A81" s="31" t="s">
        <v>186</v>
      </c>
      <c r="B81" s="125" t="s">
        <v>17</v>
      </c>
      <c r="C81" s="60" t="s">
        <v>156</v>
      </c>
      <c r="D81" s="31" t="s">
        <v>84</v>
      </c>
      <c r="E81" s="31" t="s">
        <v>237</v>
      </c>
      <c r="F81" s="31"/>
      <c r="G81" s="52">
        <f t="shared" si="11"/>
        <v>1590169.06</v>
      </c>
      <c r="H81" s="52">
        <f t="shared" si="11"/>
        <v>1621582.06</v>
      </c>
      <c r="I81" s="52">
        <f t="shared" si="11"/>
        <v>1621582.06</v>
      </c>
    </row>
    <row r="82" spans="1:9" ht="22.5">
      <c r="A82" s="31" t="s">
        <v>187</v>
      </c>
      <c r="B82" s="125" t="s">
        <v>29</v>
      </c>
      <c r="C82" s="60" t="s">
        <v>156</v>
      </c>
      <c r="D82" s="31" t="s">
        <v>84</v>
      </c>
      <c r="E82" s="31" t="s">
        <v>238</v>
      </c>
      <c r="F82" s="31"/>
      <c r="G82" s="52">
        <f aca="true" t="shared" si="12" ref="G82:I83">G83</f>
        <v>1590169.06</v>
      </c>
      <c r="H82" s="52">
        <f t="shared" si="12"/>
        <v>1621582.06</v>
      </c>
      <c r="I82" s="52">
        <f t="shared" si="12"/>
        <v>1621582.06</v>
      </c>
    </row>
    <row r="83" spans="1:9" ht="22.5">
      <c r="A83" s="31" t="s">
        <v>188</v>
      </c>
      <c r="B83" s="125" t="s">
        <v>119</v>
      </c>
      <c r="C83" s="60" t="s">
        <v>156</v>
      </c>
      <c r="D83" s="31" t="s">
        <v>84</v>
      </c>
      <c r="E83" s="31" t="s">
        <v>238</v>
      </c>
      <c r="F83" s="31" t="s">
        <v>120</v>
      </c>
      <c r="G83" s="52">
        <f t="shared" si="12"/>
        <v>1590169.06</v>
      </c>
      <c r="H83" s="52">
        <f t="shared" si="12"/>
        <v>1621582.06</v>
      </c>
      <c r="I83" s="52">
        <f t="shared" si="12"/>
        <v>1621582.06</v>
      </c>
    </row>
    <row r="84" spans="1:9" ht="15.75">
      <c r="A84" s="31" t="s">
        <v>189</v>
      </c>
      <c r="B84" s="125" t="s">
        <v>79</v>
      </c>
      <c r="C84" s="60" t="s">
        <v>156</v>
      </c>
      <c r="D84" s="31" t="s">
        <v>84</v>
      </c>
      <c r="E84" s="31" t="s">
        <v>238</v>
      </c>
      <c r="F84" s="31" t="s">
        <v>80</v>
      </c>
      <c r="G84" s="52">
        <v>1590169.06</v>
      </c>
      <c r="H84" s="52">
        <v>1621582.06</v>
      </c>
      <c r="I84" s="52">
        <v>1621582.06</v>
      </c>
    </row>
    <row r="85" spans="1:9" ht="15.75">
      <c r="A85" s="31" t="s">
        <v>190</v>
      </c>
      <c r="B85" s="125" t="s">
        <v>81</v>
      </c>
      <c r="C85" s="60" t="s">
        <v>156</v>
      </c>
      <c r="D85" s="31" t="s">
        <v>44</v>
      </c>
      <c r="E85" s="31"/>
      <c r="F85" s="31"/>
      <c r="G85" s="134">
        <f>G86</f>
        <v>17413</v>
      </c>
      <c r="H85" s="134">
        <f>H86</f>
        <v>17413</v>
      </c>
      <c r="I85" s="134">
        <f>I86</f>
        <v>17413</v>
      </c>
    </row>
    <row r="86" spans="1:9" ht="15.75">
      <c r="A86" s="31" t="s">
        <v>191</v>
      </c>
      <c r="B86" s="126" t="s">
        <v>125</v>
      </c>
      <c r="C86" s="60" t="s">
        <v>156</v>
      </c>
      <c r="D86" s="31" t="s">
        <v>49</v>
      </c>
      <c r="E86" s="31"/>
      <c r="F86" s="31"/>
      <c r="G86" s="52">
        <f aca="true" t="shared" si="13" ref="G86:I90">G87</f>
        <v>17413</v>
      </c>
      <c r="H86" s="52">
        <f t="shared" si="13"/>
        <v>17413</v>
      </c>
      <c r="I86" s="52">
        <f t="shared" si="13"/>
        <v>17413</v>
      </c>
    </row>
    <row r="87" spans="1:9" ht="33.75">
      <c r="A87" s="31" t="s">
        <v>192</v>
      </c>
      <c r="B87" s="125" t="s">
        <v>145</v>
      </c>
      <c r="C87" s="60" t="s">
        <v>156</v>
      </c>
      <c r="D87" s="31" t="s">
        <v>49</v>
      </c>
      <c r="E87" s="31" t="s">
        <v>227</v>
      </c>
      <c r="F87" s="31"/>
      <c r="G87" s="52">
        <f t="shared" si="13"/>
        <v>17413</v>
      </c>
      <c r="H87" s="52">
        <f t="shared" si="13"/>
        <v>17413</v>
      </c>
      <c r="I87" s="52">
        <f t="shared" si="13"/>
        <v>17413</v>
      </c>
    </row>
    <row r="88" spans="1:9" ht="22.5">
      <c r="A88" s="31" t="s">
        <v>193</v>
      </c>
      <c r="B88" s="125" t="s">
        <v>18</v>
      </c>
      <c r="C88" s="60" t="s">
        <v>156</v>
      </c>
      <c r="D88" s="31" t="s">
        <v>49</v>
      </c>
      <c r="E88" s="31" t="s">
        <v>239</v>
      </c>
      <c r="F88" s="31"/>
      <c r="G88" s="52">
        <f t="shared" si="13"/>
        <v>17413</v>
      </c>
      <c r="H88" s="52">
        <f t="shared" si="13"/>
        <v>17413</v>
      </c>
      <c r="I88" s="52">
        <f t="shared" si="13"/>
        <v>17413</v>
      </c>
    </row>
    <row r="89" spans="1:9" ht="15.75">
      <c r="A89" s="31" t="s">
        <v>194</v>
      </c>
      <c r="B89" s="125" t="s">
        <v>7</v>
      </c>
      <c r="C89" s="60" t="s">
        <v>156</v>
      </c>
      <c r="D89" s="31" t="s">
        <v>49</v>
      </c>
      <c r="E89" s="31" t="s">
        <v>240</v>
      </c>
      <c r="F89" s="31"/>
      <c r="G89" s="52">
        <f t="shared" si="13"/>
        <v>17413</v>
      </c>
      <c r="H89" s="52">
        <f t="shared" si="13"/>
        <v>17413</v>
      </c>
      <c r="I89" s="52">
        <f t="shared" si="13"/>
        <v>17413</v>
      </c>
    </row>
    <row r="90" spans="1:9" ht="15.75">
      <c r="A90" s="31" t="s">
        <v>195</v>
      </c>
      <c r="B90" s="125" t="s">
        <v>10</v>
      </c>
      <c r="C90" s="60" t="s">
        <v>156</v>
      </c>
      <c r="D90" s="31" t="s">
        <v>49</v>
      </c>
      <c r="E90" s="31" t="s">
        <v>240</v>
      </c>
      <c r="F90" s="31" t="s">
        <v>11</v>
      </c>
      <c r="G90" s="52">
        <f t="shared" si="13"/>
        <v>17413</v>
      </c>
      <c r="H90" s="52">
        <f t="shared" si="13"/>
        <v>17413</v>
      </c>
      <c r="I90" s="52">
        <f t="shared" si="13"/>
        <v>17413</v>
      </c>
    </row>
    <row r="91" spans="1:9" ht="15.75">
      <c r="A91" s="31" t="s">
        <v>196</v>
      </c>
      <c r="B91" s="125" t="s">
        <v>27</v>
      </c>
      <c r="C91" s="60" t="s">
        <v>156</v>
      </c>
      <c r="D91" s="31" t="s">
        <v>49</v>
      </c>
      <c r="E91" s="31" t="s">
        <v>240</v>
      </c>
      <c r="F91" s="31" t="s">
        <v>26</v>
      </c>
      <c r="G91" s="52">
        <v>17413</v>
      </c>
      <c r="H91" s="52">
        <v>17413</v>
      </c>
      <c r="I91" s="52">
        <v>17413</v>
      </c>
    </row>
    <row r="92" spans="1:9" ht="15.75">
      <c r="A92" s="31" t="s">
        <v>197</v>
      </c>
      <c r="B92" s="124" t="s">
        <v>1</v>
      </c>
      <c r="C92" s="60"/>
      <c r="D92" s="60"/>
      <c r="E92" s="60"/>
      <c r="F92" s="60"/>
      <c r="G92" s="62">
        <v>0</v>
      </c>
      <c r="H92" s="62">
        <v>120451.6</v>
      </c>
      <c r="I92" s="62">
        <v>237689.96</v>
      </c>
    </row>
    <row r="93" spans="1:9" ht="15.75">
      <c r="A93" s="31"/>
      <c r="B93" s="124" t="s">
        <v>28</v>
      </c>
      <c r="C93" s="60"/>
      <c r="D93" s="60"/>
      <c r="E93" s="61"/>
      <c r="F93" s="60"/>
      <c r="G93" s="62">
        <f>G13+G41+G49+G58+G65+G78+G85</f>
        <v>4758201.78</v>
      </c>
      <c r="H93" s="62">
        <f>H13+H41+H49+H58+H65+H78+H85+H92</f>
        <v>4938515.79</v>
      </c>
      <c r="I93" s="62">
        <f>I13+I41+I49+I58+I65+I78+I85+I92</f>
        <v>4991489.15</v>
      </c>
    </row>
    <row r="95" ht="15.75">
      <c r="G95" s="23"/>
    </row>
  </sheetData>
  <sheetProtection/>
  <autoFilter ref="A10:I93">
    <sortState ref="A11:I95">
      <sortCondition sortBy="fontColor" dxfId="0" ref="E11:E95"/>
    </sortState>
  </autoFilter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3.625" style="35" customWidth="1"/>
    <col min="2" max="2" width="60.625" style="36" customWidth="1"/>
    <col min="3" max="3" width="13.625" style="37" customWidth="1"/>
    <col min="4" max="4" width="6.375" style="37" customWidth="1"/>
    <col min="5" max="5" width="8.75390625" style="37" customWidth="1"/>
    <col min="6" max="6" width="13.25390625" style="45" customWidth="1"/>
    <col min="7" max="7" width="14.00390625" style="39" bestFit="1" customWidth="1"/>
    <col min="8" max="8" width="15.875" style="39" customWidth="1"/>
    <col min="9" max="16384" width="9.125" style="39" customWidth="1"/>
  </cols>
  <sheetData>
    <row r="1" spans="4:8" ht="15.75">
      <c r="D1" s="38"/>
      <c r="F1" s="46"/>
      <c r="G1" s="144" t="s">
        <v>0</v>
      </c>
      <c r="H1" s="144"/>
    </row>
    <row r="2" spans="4:8" ht="15.75">
      <c r="D2" s="38"/>
      <c r="F2" s="47"/>
      <c r="G2" s="2" t="s">
        <v>245</v>
      </c>
      <c r="H2" s="2"/>
    </row>
    <row r="3" spans="4:8" ht="15.75">
      <c r="D3" s="40"/>
      <c r="F3" s="48"/>
      <c r="G3" s="2" t="s">
        <v>221</v>
      </c>
      <c r="H3" s="2"/>
    </row>
    <row r="4" spans="4:8" ht="15.75">
      <c r="D4" s="41"/>
      <c r="F4" s="49"/>
      <c r="G4" s="2" t="s">
        <v>253</v>
      </c>
      <c r="H4" s="2" t="s">
        <v>250</v>
      </c>
    </row>
    <row r="5" spans="4:8" ht="1.5" customHeight="1">
      <c r="D5" s="41"/>
      <c r="F5" s="49"/>
      <c r="G5" s="2"/>
      <c r="H5" s="2"/>
    </row>
    <row r="6" spans="1:8" ht="34.5" customHeight="1">
      <c r="A6" s="142" t="s">
        <v>131</v>
      </c>
      <c r="B6" s="142"/>
      <c r="C6" s="142"/>
      <c r="D6" s="142"/>
      <c r="E6" s="142"/>
      <c r="F6" s="142"/>
      <c r="G6" s="142"/>
      <c r="H6" s="142"/>
    </row>
    <row r="7" spans="1:8" ht="14.25" customHeight="1">
      <c r="A7" s="143" t="s">
        <v>219</v>
      </c>
      <c r="B7" s="143"/>
      <c r="C7" s="143"/>
      <c r="D7" s="143"/>
      <c r="E7" s="143"/>
      <c r="F7" s="143"/>
      <c r="G7" s="143"/>
      <c r="H7" s="143"/>
    </row>
    <row r="8" spans="1:6" ht="3" customHeight="1">
      <c r="A8" s="43"/>
      <c r="B8" s="42"/>
      <c r="C8" s="42"/>
      <c r="D8" s="42"/>
      <c r="E8" s="42"/>
      <c r="F8" s="50"/>
    </row>
    <row r="9" ht="12.75">
      <c r="H9" s="44" t="s">
        <v>128</v>
      </c>
    </row>
    <row r="10" spans="1:8" ht="51">
      <c r="A10" s="30" t="s">
        <v>91</v>
      </c>
      <c r="B10" s="30" t="s">
        <v>64</v>
      </c>
      <c r="C10" s="31" t="s">
        <v>36</v>
      </c>
      <c r="D10" s="31" t="s">
        <v>37</v>
      </c>
      <c r="E10" s="31" t="s">
        <v>66</v>
      </c>
      <c r="F10" s="51" t="s">
        <v>123</v>
      </c>
      <c r="G10" s="32" t="s">
        <v>210</v>
      </c>
      <c r="H10" s="32" t="s">
        <v>220</v>
      </c>
    </row>
    <row r="11" spans="1:8" ht="12.75">
      <c r="A11" s="33" t="s">
        <v>94</v>
      </c>
      <c r="B11" s="31" t="s">
        <v>95</v>
      </c>
      <c r="C11" s="33" t="s">
        <v>96</v>
      </c>
      <c r="D11" s="31" t="s">
        <v>97</v>
      </c>
      <c r="E11" s="33" t="s">
        <v>98</v>
      </c>
      <c r="F11" s="31" t="s">
        <v>99</v>
      </c>
      <c r="G11" s="33" t="s">
        <v>100</v>
      </c>
      <c r="H11" s="31" t="s">
        <v>104</v>
      </c>
    </row>
    <row r="12" spans="1:8" ht="42.75">
      <c r="A12" s="31" t="s">
        <v>94</v>
      </c>
      <c r="B12" s="63" t="s">
        <v>132</v>
      </c>
      <c r="C12" s="73" t="s">
        <v>227</v>
      </c>
      <c r="D12" s="73" t="s">
        <v>67</v>
      </c>
      <c r="E12" s="73" t="s">
        <v>67</v>
      </c>
      <c r="F12" s="74">
        <f>F13+F19+F26+F32+F42</f>
        <v>873320.46</v>
      </c>
      <c r="G12" s="74">
        <f>G13+G19+G26+G32+G42</f>
        <v>511796.95</v>
      </c>
      <c r="H12" s="74">
        <f>H13+H19+H26+H32+H42</f>
        <v>513590.95</v>
      </c>
    </row>
    <row r="13" spans="1:8" ht="30">
      <c r="A13" s="31" t="s">
        <v>95</v>
      </c>
      <c r="B13" s="75" t="s">
        <v>4</v>
      </c>
      <c r="C13" s="78" t="s">
        <v>234</v>
      </c>
      <c r="D13" s="78"/>
      <c r="E13" s="78"/>
      <c r="F13" s="79">
        <f aca="true" t="shared" si="0" ref="F13:H15">F14</f>
        <v>383074.66</v>
      </c>
      <c r="G13" s="79">
        <f t="shared" si="0"/>
        <v>414102.95</v>
      </c>
      <c r="H13" s="79">
        <f t="shared" si="0"/>
        <v>414102.95</v>
      </c>
    </row>
    <row r="14" spans="1:8" ht="30">
      <c r="A14" s="31" t="s">
        <v>96</v>
      </c>
      <c r="B14" s="69" t="s">
        <v>5</v>
      </c>
      <c r="C14" s="60" t="s">
        <v>235</v>
      </c>
      <c r="D14" s="60"/>
      <c r="E14" s="60"/>
      <c r="F14" s="80">
        <f t="shared" si="0"/>
        <v>383074.66</v>
      </c>
      <c r="G14" s="80">
        <f t="shared" si="0"/>
        <v>414102.95</v>
      </c>
      <c r="H14" s="80">
        <f t="shared" si="0"/>
        <v>414102.95</v>
      </c>
    </row>
    <row r="15" spans="1:8" ht="30">
      <c r="A15" s="31" t="s">
        <v>97</v>
      </c>
      <c r="B15" s="69" t="s">
        <v>73</v>
      </c>
      <c r="C15" s="60" t="s">
        <v>235</v>
      </c>
      <c r="D15" s="60" t="s">
        <v>74</v>
      </c>
      <c r="E15" s="60"/>
      <c r="F15" s="80">
        <f t="shared" si="0"/>
        <v>383074.66</v>
      </c>
      <c r="G15" s="80">
        <f t="shared" si="0"/>
        <v>414102.95</v>
      </c>
      <c r="H15" s="80">
        <f t="shared" si="0"/>
        <v>414102.95</v>
      </c>
    </row>
    <row r="16" spans="1:8" ht="30">
      <c r="A16" s="31" t="s">
        <v>98</v>
      </c>
      <c r="B16" s="69" t="s">
        <v>75</v>
      </c>
      <c r="C16" s="60" t="s">
        <v>235</v>
      </c>
      <c r="D16" s="60" t="s">
        <v>76</v>
      </c>
      <c r="E16" s="60"/>
      <c r="F16" s="80">
        <f>F18</f>
        <v>383074.66</v>
      </c>
      <c r="G16" s="80">
        <f>G18</f>
        <v>414102.95</v>
      </c>
      <c r="H16" s="80">
        <f>H18</f>
        <v>414102.95</v>
      </c>
    </row>
    <row r="17" spans="1:8" ht="15">
      <c r="A17" s="31" t="s">
        <v>99</v>
      </c>
      <c r="B17" s="69" t="s">
        <v>110</v>
      </c>
      <c r="C17" s="60" t="s">
        <v>241</v>
      </c>
      <c r="D17" s="60" t="s">
        <v>76</v>
      </c>
      <c r="E17" s="60" t="s">
        <v>111</v>
      </c>
      <c r="F17" s="80">
        <f>F18</f>
        <v>383074.66</v>
      </c>
      <c r="G17" s="80">
        <f>G18</f>
        <v>414102.95</v>
      </c>
      <c r="H17" s="80">
        <f>H18</f>
        <v>414102.95</v>
      </c>
    </row>
    <row r="18" spans="1:8" ht="15">
      <c r="A18" s="31" t="s">
        <v>100</v>
      </c>
      <c r="B18" s="69" t="s">
        <v>21</v>
      </c>
      <c r="C18" s="60" t="s">
        <v>235</v>
      </c>
      <c r="D18" s="60" t="s">
        <v>76</v>
      </c>
      <c r="E18" s="60" t="s">
        <v>20</v>
      </c>
      <c r="F18" s="80">
        <f>'прил 4'!G74</f>
        <v>383074.66</v>
      </c>
      <c r="G18" s="80">
        <f>'прил 4'!H74</f>
        <v>414102.95</v>
      </c>
      <c r="H18" s="80">
        <f>'прил 4'!I74</f>
        <v>414102.95</v>
      </c>
    </row>
    <row r="19" spans="1:8" ht="29.25" customHeight="1">
      <c r="A19" s="31" t="s">
        <v>104</v>
      </c>
      <c r="B19" s="75" t="s">
        <v>8</v>
      </c>
      <c r="C19" s="78" t="s">
        <v>230</v>
      </c>
      <c r="D19" s="78"/>
      <c r="E19" s="78"/>
      <c r="F19" s="79">
        <f>F21</f>
        <v>428882.8</v>
      </c>
      <c r="G19" s="79">
        <f>G21</f>
        <v>55481</v>
      </c>
      <c r="H19" s="79">
        <f>H21</f>
        <v>57275</v>
      </c>
    </row>
    <row r="20" spans="1:8" ht="18.75" customHeight="1" hidden="1">
      <c r="A20" s="31" t="s">
        <v>105</v>
      </c>
      <c r="B20" s="69"/>
      <c r="C20" s="78"/>
      <c r="D20" s="78"/>
      <c r="E20" s="78"/>
      <c r="F20" s="79"/>
      <c r="G20" s="79"/>
      <c r="H20" s="79"/>
    </row>
    <row r="21" spans="1:8" ht="30">
      <c r="A21" s="31" t="s">
        <v>105</v>
      </c>
      <c r="B21" s="69" t="s">
        <v>73</v>
      </c>
      <c r="C21" s="60" t="s">
        <v>242</v>
      </c>
      <c r="D21" s="60"/>
      <c r="E21" s="78"/>
      <c r="F21" s="80">
        <f aca="true" t="shared" si="1" ref="F21:H24">F22</f>
        <v>428882.8</v>
      </c>
      <c r="G21" s="80">
        <f t="shared" si="1"/>
        <v>55481</v>
      </c>
      <c r="H21" s="80">
        <f t="shared" si="1"/>
        <v>57275</v>
      </c>
    </row>
    <row r="22" spans="1:8" ht="30">
      <c r="A22" s="31" t="s">
        <v>106</v>
      </c>
      <c r="B22" s="69" t="s">
        <v>75</v>
      </c>
      <c r="C22" s="60" t="s">
        <v>242</v>
      </c>
      <c r="D22" s="60" t="s">
        <v>74</v>
      </c>
      <c r="E22" s="78"/>
      <c r="F22" s="80">
        <f t="shared" si="1"/>
        <v>428882.8</v>
      </c>
      <c r="G22" s="80">
        <f t="shared" si="1"/>
        <v>55481</v>
      </c>
      <c r="H22" s="80">
        <f t="shared" si="1"/>
        <v>57275</v>
      </c>
    </row>
    <row r="23" spans="1:8" ht="15">
      <c r="A23" s="31" t="s">
        <v>107</v>
      </c>
      <c r="B23" s="68" t="s">
        <v>89</v>
      </c>
      <c r="C23" s="60" t="s">
        <v>242</v>
      </c>
      <c r="D23" s="60" t="s">
        <v>76</v>
      </c>
      <c r="E23" s="78"/>
      <c r="F23" s="80">
        <f t="shared" si="1"/>
        <v>428882.8</v>
      </c>
      <c r="G23" s="80">
        <f t="shared" si="1"/>
        <v>55481</v>
      </c>
      <c r="H23" s="80">
        <f t="shared" si="1"/>
        <v>57275</v>
      </c>
    </row>
    <row r="24" spans="1:8" ht="15">
      <c r="A24" s="31" t="s">
        <v>108</v>
      </c>
      <c r="B24" s="68" t="s">
        <v>89</v>
      </c>
      <c r="C24" s="60" t="s">
        <v>242</v>
      </c>
      <c r="D24" s="60" t="s">
        <v>76</v>
      </c>
      <c r="E24" s="60" t="s">
        <v>90</v>
      </c>
      <c r="F24" s="80">
        <f t="shared" si="1"/>
        <v>428882.8</v>
      </c>
      <c r="G24" s="80">
        <f t="shared" si="1"/>
        <v>55481</v>
      </c>
      <c r="H24" s="80">
        <f t="shared" si="1"/>
        <v>57275</v>
      </c>
    </row>
    <row r="25" spans="1:8" ht="15">
      <c r="A25" s="31" t="s">
        <v>135</v>
      </c>
      <c r="B25" s="67" t="s">
        <v>3</v>
      </c>
      <c r="C25" s="60" t="s">
        <v>231</v>
      </c>
      <c r="D25" s="60" t="s">
        <v>76</v>
      </c>
      <c r="E25" s="60" t="s">
        <v>15</v>
      </c>
      <c r="F25" s="80">
        <f>'прил 4'!G61</f>
        <v>428882.8</v>
      </c>
      <c r="G25" s="80">
        <f>'прил 4'!H61</f>
        <v>55481</v>
      </c>
      <c r="H25" s="80">
        <f>'прил 4'!I61</f>
        <v>57275</v>
      </c>
    </row>
    <row r="26" spans="1:8" ht="30">
      <c r="A26" s="31" t="s">
        <v>146</v>
      </c>
      <c r="B26" s="75" t="s">
        <v>18</v>
      </c>
      <c r="C26" s="78" t="s">
        <v>239</v>
      </c>
      <c r="D26" s="78"/>
      <c r="E26" s="78"/>
      <c r="F26" s="79">
        <f>F27</f>
        <v>17413</v>
      </c>
      <c r="G26" s="79">
        <f aca="true" t="shared" si="2" ref="G26:H30">G27</f>
        <v>17413</v>
      </c>
      <c r="H26" s="79">
        <f t="shared" si="2"/>
        <v>17413</v>
      </c>
    </row>
    <row r="27" spans="1:8" ht="15">
      <c r="A27" s="31" t="s">
        <v>147</v>
      </c>
      <c r="B27" s="69" t="s">
        <v>7</v>
      </c>
      <c r="C27" s="60" t="s">
        <v>239</v>
      </c>
      <c r="D27" s="60"/>
      <c r="E27" s="78"/>
      <c r="F27" s="80">
        <f>F28</f>
        <v>17413</v>
      </c>
      <c r="G27" s="80">
        <f t="shared" si="2"/>
        <v>17413</v>
      </c>
      <c r="H27" s="80">
        <f t="shared" si="2"/>
        <v>17413</v>
      </c>
    </row>
    <row r="28" spans="1:8" ht="15">
      <c r="A28" s="31" t="s">
        <v>148</v>
      </c>
      <c r="B28" s="69" t="s">
        <v>10</v>
      </c>
      <c r="C28" s="60" t="s">
        <v>239</v>
      </c>
      <c r="D28" s="60" t="s">
        <v>11</v>
      </c>
      <c r="E28" s="60"/>
      <c r="F28" s="80">
        <f>F29</f>
        <v>17413</v>
      </c>
      <c r="G28" s="80">
        <f t="shared" si="2"/>
        <v>17413</v>
      </c>
      <c r="H28" s="80">
        <f t="shared" si="2"/>
        <v>17413</v>
      </c>
    </row>
    <row r="29" spans="1:8" ht="15">
      <c r="A29" s="31" t="s">
        <v>136</v>
      </c>
      <c r="B29" s="69" t="s">
        <v>27</v>
      </c>
      <c r="C29" s="60" t="s">
        <v>239</v>
      </c>
      <c r="D29" s="60" t="s">
        <v>26</v>
      </c>
      <c r="E29" s="60"/>
      <c r="F29" s="80">
        <f>F30</f>
        <v>17413</v>
      </c>
      <c r="G29" s="80">
        <f t="shared" si="2"/>
        <v>17413</v>
      </c>
      <c r="H29" s="80">
        <f t="shared" si="2"/>
        <v>17413</v>
      </c>
    </row>
    <row r="30" spans="1:8" ht="15">
      <c r="A30" s="31" t="s">
        <v>149</v>
      </c>
      <c r="B30" s="68" t="s">
        <v>43</v>
      </c>
      <c r="C30" s="60" t="s">
        <v>239</v>
      </c>
      <c r="D30" s="60" t="s">
        <v>26</v>
      </c>
      <c r="E30" s="60" t="s">
        <v>44</v>
      </c>
      <c r="F30" s="80">
        <f>F31</f>
        <v>17413</v>
      </c>
      <c r="G30" s="80">
        <f t="shared" si="2"/>
        <v>17413</v>
      </c>
      <c r="H30" s="80">
        <f t="shared" si="2"/>
        <v>17413</v>
      </c>
    </row>
    <row r="31" spans="1:8" ht="15">
      <c r="A31" s="31" t="s">
        <v>137</v>
      </c>
      <c r="B31" s="68" t="s">
        <v>48</v>
      </c>
      <c r="C31" s="60" t="s">
        <v>240</v>
      </c>
      <c r="D31" s="60" t="s">
        <v>26</v>
      </c>
      <c r="E31" s="60" t="s">
        <v>49</v>
      </c>
      <c r="F31" s="80">
        <f>'прил 4'!G91</f>
        <v>17413</v>
      </c>
      <c r="G31" s="80">
        <f>'прил 4'!H91</f>
        <v>17413</v>
      </c>
      <c r="H31" s="80">
        <f>'прил 4'!I91</f>
        <v>17413</v>
      </c>
    </row>
    <row r="32" spans="1:8" ht="60">
      <c r="A32" s="31" t="s">
        <v>150</v>
      </c>
      <c r="B32" s="81" t="s">
        <v>133</v>
      </c>
      <c r="C32" s="78" t="s">
        <v>228</v>
      </c>
      <c r="D32" s="78"/>
      <c r="E32" s="78"/>
      <c r="F32" s="79">
        <f aca="true" t="shared" si="3" ref="F32:F40">F33</f>
        <v>43950</v>
      </c>
      <c r="G32" s="79">
        <f aca="true" t="shared" si="4" ref="G32:H40">G33</f>
        <v>24800</v>
      </c>
      <c r="H32" s="79">
        <f t="shared" si="4"/>
        <v>24800</v>
      </c>
    </row>
    <row r="33" spans="1:8" ht="30">
      <c r="A33" s="31" t="s">
        <v>151</v>
      </c>
      <c r="B33" s="69" t="s">
        <v>29</v>
      </c>
      <c r="C33" s="60" t="s">
        <v>229</v>
      </c>
      <c r="D33" s="60"/>
      <c r="E33" s="60"/>
      <c r="F33" s="80">
        <f>F34</f>
        <v>43950</v>
      </c>
      <c r="G33" s="80">
        <f>G34</f>
        <v>24800</v>
      </c>
      <c r="H33" s="80">
        <f>H34</f>
        <v>24800</v>
      </c>
    </row>
    <row r="34" spans="1:8" ht="60">
      <c r="A34" s="31" t="s">
        <v>152</v>
      </c>
      <c r="B34" s="69" t="s">
        <v>69</v>
      </c>
      <c r="C34" s="60" t="s">
        <v>229</v>
      </c>
      <c r="D34" s="60" t="s">
        <v>70</v>
      </c>
      <c r="E34" s="60"/>
      <c r="F34" s="80">
        <f t="shared" si="3"/>
        <v>43950</v>
      </c>
      <c r="G34" s="80">
        <f t="shared" si="4"/>
        <v>24800</v>
      </c>
      <c r="H34" s="80">
        <f t="shared" si="4"/>
        <v>24800</v>
      </c>
    </row>
    <row r="35" spans="1:8" ht="15">
      <c r="A35" s="31" t="s">
        <v>153</v>
      </c>
      <c r="B35" s="69" t="s">
        <v>121</v>
      </c>
      <c r="C35" s="60" t="s">
        <v>229</v>
      </c>
      <c r="D35" s="60" t="s">
        <v>122</v>
      </c>
      <c r="E35" s="60"/>
      <c r="F35" s="80">
        <f t="shared" si="3"/>
        <v>43950</v>
      </c>
      <c r="G35" s="80">
        <f t="shared" si="4"/>
        <v>24800</v>
      </c>
      <c r="H35" s="80">
        <f t="shared" si="4"/>
        <v>24800</v>
      </c>
    </row>
    <row r="36" spans="1:8" ht="30">
      <c r="A36" s="31" t="s">
        <v>154</v>
      </c>
      <c r="B36" s="68" t="s">
        <v>54</v>
      </c>
      <c r="C36" s="60" t="s">
        <v>229</v>
      </c>
      <c r="D36" s="60" t="s">
        <v>122</v>
      </c>
      <c r="E36" s="60" t="s">
        <v>53</v>
      </c>
      <c r="F36" s="80">
        <f t="shared" si="3"/>
        <v>43950</v>
      </c>
      <c r="G36" s="80">
        <f t="shared" si="4"/>
        <v>24800</v>
      </c>
      <c r="H36" s="80">
        <f t="shared" si="4"/>
        <v>24800</v>
      </c>
    </row>
    <row r="37" spans="1:8" ht="30">
      <c r="A37" s="31" t="s">
        <v>155</v>
      </c>
      <c r="B37" s="70" t="s">
        <v>30</v>
      </c>
      <c r="C37" s="60" t="s">
        <v>229</v>
      </c>
      <c r="D37" s="60" t="s">
        <v>122</v>
      </c>
      <c r="E37" s="60" t="s">
        <v>31</v>
      </c>
      <c r="F37" s="80">
        <f>'прил 4'!G53</f>
        <v>43950</v>
      </c>
      <c r="G37" s="80">
        <f>'прил 4'!H53</f>
        <v>24800</v>
      </c>
      <c r="H37" s="80">
        <f>'прил 4'!I53</f>
        <v>24800</v>
      </c>
    </row>
    <row r="38" spans="1:8" ht="30">
      <c r="A38" s="31" t="s">
        <v>157</v>
      </c>
      <c r="B38" s="69" t="s">
        <v>73</v>
      </c>
      <c r="C38" s="60" t="s">
        <v>229</v>
      </c>
      <c r="D38" s="60" t="s">
        <v>74</v>
      </c>
      <c r="E38" s="60"/>
      <c r="F38" s="80">
        <f t="shared" si="3"/>
        <v>43950</v>
      </c>
      <c r="G38" s="80">
        <f t="shared" si="4"/>
        <v>24800</v>
      </c>
      <c r="H38" s="80">
        <f t="shared" si="4"/>
        <v>24800</v>
      </c>
    </row>
    <row r="39" spans="1:8" ht="30">
      <c r="A39" s="31" t="s">
        <v>138</v>
      </c>
      <c r="B39" s="69" t="s">
        <v>75</v>
      </c>
      <c r="C39" s="60" t="s">
        <v>229</v>
      </c>
      <c r="D39" s="60" t="s">
        <v>76</v>
      </c>
      <c r="E39" s="60"/>
      <c r="F39" s="80">
        <f t="shared" si="3"/>
        <v>43950</v>
      </c>
      <c r="G39" s="80">
        <f t="shared" si="4"/>
        <v>24800</v>
      </c>
      <c r="H39" s="80">
        <f t="shared" si="4"/>
        <v>24800</v>
      </c>
    </row>
    <row r="40" spans="1:8" ht="30">
      <c r="A40" s="31" t="s">
        <v>139</v>
      </c>
      <c r="B40" s="68" t="s">
        <v>54</v>
      </c>
      <c r="C40" s="60" t="s">
        <v>229</v>
      </c>
      <c r="D40" s="60" t="s">
        <v>76</v>
      </c>
      <c r="E40" s="60" t="s">
        <v>53</v>
      </c>
      <c r="F40" s="80">
        <f t="shared" si="3"/>
        <v>43950</v>
      </c>
      <c r="G40" s="80">
        <f t="shared" si="4"/>
        <v>24800</v>
      </c>
      <c r="H40" s="80">
        <f t="shared" si="4"/>
        <v>24800</v>
      </c>
    </row>
    <row r="41" spans="1:8" ht="30">
      <c r="A41" s="31" t="s">
        <v>158</v>
      </c>
      <c r="B41" s="70" t="s">
        <v>30</v>
      </c>
      <c r="C41" s="60" t="s">
        <v>229</v>
      </c>
      <c r="D41" s="60" t="s">
        <v>76</v>
      </c>
      <c r="E41" s="60" t="s">
        <v>31</v>
      </c>
      <c r="F41" s="80">
        <f>'прил 4'!G57</f>
        <v>43950</v>
      </c>
      <c r="G41" s="80">
        <f>'прил 4'!H57</f>
        <v>24800</v>
      </c>
      <c r="H41" s="80">
        <f>'прил 4'!I57</f>
        <v>24800</v>
      </c>
    </row>
    <row r="42" spans="1:8" ht="45" hidden="1">
      <c r="A42" s="31" t="s">
        <v>160</v>
      </c>
      <c r="B42" s="75" t="s">
        <v>16</v>
      </c>
      <c r="C42" s="78" t="s">
        <v>232</v>
      </c>
      <c r="D42" s="82"/>
      <c r="E42" s="78"/>
      <c r="F42" s="79">
        <f>F43</f>
        <v>0</v>
      </c>
      <c r="G42" s="79">
        <f aca="true" t="shared" si="5" ref="G42:H46">G43</f>
        <v>0</v>
      </c>
      <c r="H42" s="79">
        <f t="shared" si="5"/>
        <v>0</v>
      </c>
    </row>
    <row r="43" spans="1:8" ht="15" hidden="1">
      <c r="A43" s="31" t="s">
        <v>161</v>
      </c>
      <c r="B43" s="69" t="s">
        <v>6</v>
      </c>
      <c r="C43" s="60" t="s">
        <v>233</v>
      </c>
      <c r="D43" s="60"/>
      <c r="E43" s="60"/>
      <c r="F43" s="80">
        <f>F44</f>
        <v>0</v>
      </c>
      <c r="G43" s="80">
        <f t="shared" si="5"/>
        <v>0</v>
      </c>
      <c r="H43" s="80">
        <f t="shared" si="5"/>
        <v>0</v>
      </c>
    </row>
    <row r="44" spans="1:8" ht="30" hidden="1">
      <c r="A44" s="31" t="s">
        <v>162</v>
      </c>
      <c r="B44" s="69" t="s">
        <v>73</v>
      </c>
      <c r="C44" s="60" t="s">
        <v>233</v>
      </c>
      <c r="D44" s="60" t="s">
        <v>74</v>
      </c>
      <c r="E44" s="60"/>
      <c r="F44" s="80">
        <f>F45</f>
        <v>0</v>
      </c>
      <c r="G44" s="80">
        <f t="shared" si="5"/>
        <v>0</v>
      </c>
      <c r="H44" s="80">
        <f t="shared" si="5"/>
        <v>0</v>
      </c>
    </row>
    <row r="45" spans="1:8" ht="30" hidden="1">
      <c r="A45" s="31" t="s">
        <v>163</v>
      </c>
      <c r="B45" s="69" t="s">
        <v>75</v>
      </c>
      <c r="C45" s="60" t="s">
        <v>233</v>
      </c>
      <c r="D45" s="60" t="s">
        <v>76</v>
      </c>
      <c r="E45" s="60"/>
      <c r="F45" s="80">
        <f>F46</f>
        <v>0</v>
      </c>
      <c r="G45" s="80">
        <f t="shared" si="5"/>
        <v>0</v>
      </c>
      <c r="H45" s="80">
        <f t="shared" si="5"/>
        <v>0</v>
      </c>
    </row>
    <row r="46" spans="1:8" ht="15" hidden="1">
      <c r="A46" s="31" t="s">
        <v>164</v>
      </c>
      <c r="B46" s="68" t="s">
        <v>110</v>
      </c>
      <c r="C46" s="60" t="s">
        <v>233</v>
      </c>
      <c r="D46" s="60" t="s">
        <v>76</v>
      </c>
      <c r="E46" s="60" t="s">
        <v>111</v>
      </c>
      <c r="F46" s="80">
        <f>F47</f>
        <v>0</v>
      </c>
      <c r="G46" s="80">
        <f t="shared" si="5"/>
        <v>0</v>
      </c>
      <c r="H46" s="80">
        <f t="shared" si="5"/>
        <v>0</v>
      </c>
    </row>
    <row r="47" spans="1:8" ht="15" hidden="1">
      <c r="A47" s="31" t="s">
        <v>165</v>
      </c>
      <c r="B47" s="68" t="s">
        <v>40</v>
      </c>
      <c r="C47" s="60" t="s">
        <v>233</v>
      </c>
      <c r="D47" s="60" t="s">
        <v>76</v>
      </c>
      <c r="E47" s="60" t="s">
        <v>112</v>
      </c>
      <c r="F47" s="80">
        <f>'прил 4'!G71</f>
        <v>0</v>
      </c>
      <c r="G47" s="80">
        <f>'прил 4'!H71</f>
        <v>0</v>
      </c>
      <c r="H47" s="80">
        <f>'прил 4'!I71</f>
        <v>0</v>
      </c>
    </row>
    <row r="48" spans="1:8" ht="28.5">
      <c r="A48" s="31" t="s">
        <v>159</v>
      </c>
      <c r="B48" s="63" t="s">
        <v>134</v>
      </c>
      <c r="C48" s="73" t="s">
        <v>236</v>
      </c>
      <c r="D48" s="73"/>
      <c r="E48" s="73"/>
      <c r="F48" s="74">
        <f>F49</f>
        <v>1590169.06</v>
      </c>
      <c r="G48" s="74">
        <f>G49</f>
        <v>1621582.06</v>
      </c>
      <c r="H48" s="74">
        <f>H49</f>
        <v>1621582.06</v>
      </c>
    </row>
    <row r="49" spans="1:8" ht="30">
      <c r="A49" s="31" t="s">
        <v>160</v>
      </c>
      <c r="B49" s="75" t="s">
        <v>17</v>
      </c>
      <c r="C49" s="73" t="s">
        <v>237</v>
      </c>
      <c r="D49" s="60"/>
      <c r="E49" s="60"/>
      <c r="F49" s="79">
        <f>F50</f>
        <v>1590169.06</v>
      </c>
      <c r="G49" s="79">
        <f aca="true" t="shared" si="6" ref="G49:H53">G50</f>
        <v>1621582.06</v>
      </c>
      <c r="H49" s="79">
        <f t="shared" si="6"/>
        <v>1621582.06</v>
      </c>
    </row>
    <row r="50" spans="1:8" ht="30">
      <c r="A50" s="31" t="s">
        <v>161</v>
      </c>
      <c r="B50" s="69" t="s">
        <v>29</v>
      </c>
      <c r="C50" s="60" t="s">
        <v>237</v>
      </c>
      <c r="D50" s="60"/>
      <c r="E50" s="60"/>
      <c r="F50" s="80">
        <f>F51</f>
        <v>1590169.06</v>
      </c>
      <c r="G50" s="80">
        <f t="shared" si="6"/>
        <v>1621582.06</v>
      </c>
      <c r="H50" s="80">
        <f t="shared" si="6"/>
        <v>1621582.06</v>
      </c>
    </row>
    <row r="51" spans="1:8" ht="30">
      <c r="A51" s="31" t="s">
        <v>162</v>
      </c>
      <c r="B51" s="69" t="s">
        <v>119</v>
      </c>
      <c r="C51" s="60" t="s">
        <v>237</v>
      </c>
      <c r="D51" s="60" t="s">
        <v>120</v>
      </c>
      <c r="E51" s="60"/>
      <c r="F51" s="80">
        <f>F52</f>
        <v>1590169.06</v>
      </c>
      <c r="G51" s="80">
        <f t="shared" si="6"/>
        <v>1621582.06</v>
      </c>
      <c r="H51" s="80">
        <f t="shared" si="6"/>
        <v>1621582.06</v>
      </c>
    </row>
    <row r="52" spans="1:8" ht="15">
      <c r="A52" s="31" t="s">
        <v>163</v>
      </c>
      <c r="B52" s="69" t="s">
        <v>79</v>
      </c>
      <c r="C52" s="60" t="s">
        <v>237</v>
      </c>
      <c r="D52" s="60" t="s">
        <v>80</v>
      </c>
      <c r="E52" s="60"/>
      <c r="F52" s="80">
        <f>F53</f>
        <v>1590169.06</v>
      </c>
      <c r="G52" s="80">
        <f t="shared" si="6"/>
        <v>1621582.06</v>
      </c>
      <c r="H52" s="80">
        <f t="shared" si="6"/>
        <v>1621582.06</v>
      </c>
    </row>
    <row r="53" spans="1:8" ht="15">
      <c r="A53" s="31" t="s">
        <v>164</v>
      </c>
      <c r="B53" s="68" t="s">
        <v>47</v>
      </c>
      <c r="C53" s="60" t="s">
        <v>238</v>
      </c>
      <c r="D53" s="60" t="s">
        <v>80</v>
      </c>
      <c r="E53" s="60" t="s">
        <v>83</v>
      </c>
      <c r="F53" s="80">
        <f>F54</f>
        <v>1590169.06</v>
      </c>
      <c r="G53" s="80">
        <f t="shared" si="6"/>
        <v>1621582.06</v>
      </c>
      <c r="H53" s="80">
        <f t="shared" si="6"/>
        <v>1621582.06</v>
      </c>
    </row>
    <row r="54" spans="1:8" ht="15">
      <c r="A54" s="31" t="s">
        <v>165</v>
      </c>
      <c r="B54" s="68" t="s">
        <v>41</v>
      </c>
      <c r="C54" s="60" t="s">
        <v>238</v>
      </c>
      <c r="D54" s="60" t="s">
        <v>80</v>
      </c>
      <c r="E54" s="60" t="s">
        <v>84</v>
      </c>
      <c r="F54" s="80">
        <f>'прил 4'!G84</f>
        <v>1590169.06</v>
      </c>
      <c r="G54" s="80">
        <f>'прил 4'!H84</f>
        <v>1621582.06</v>
      </c>
      <c r="H54" s="80">
        <f>'прил 4'!I84</f>
        <v>1621582.06</v>
      </c>
    </row>
    <row r="55" spans="1:8" ht="32.25" customHeight="1">
      <c r="A55" s="31" t="s">
        <v>166</v>
      </c>
      <c r="B55" s="75" t="s">
        <v>117</v>
      </c>
      <c r="C55" s="76" t="s">
        <v>222</v>
      </c>
      <c r="D55" s="76"/>
      <c r="E55" s="76"/>
      <c r="F55" s="77">
        <f>F56</f>
        <v>2221753.26</v>
      </c>
      <c r="G55" s="77">
        <f>G56</f>
        <v>2610926.18</v>
      </c>
      <c r="H55" s="77">
        <f>H56</f>
        <v>2610926.18</v>
      </c>
    </row>
    <row r="56" spans="1:8" ht="30">
      <c r="A56" s="31" t="s">
        <v>167</v>
      </c>
      <c r="B56" s="69" t="s">
        <v>115</v>
      </c>
      <c r="C56" s="60" t="s">
        <v>223</v>
      </c>
      <c r="D56" s="60" t="s">
        <v>67</v>
      </c>
      <c r="E56" s="83"/>
      <c r="F56" s="84">
        <f>F57+F61+F65+F69</f>
        <v>2221753.26</v>
      </c>
      <c r="G56" s="84">
        <f>G57+G61+G65+G69</f>
        <v>2610926.18</v>
      </c>
      <c r="H56" s="84">
        <f>H57+H61+H65+H69</f>
        <v>2610926.18</v>
      </c>
    </row>
    <row r="57" spans="1:8" ht="60">
      <c r="A57" s="31" t="s">
        <v>203</v>
      </c>
      <c r="B57" s="69" t="s">
        <v>69</v>
      </c>
      <c r="C57" s="60" t="s">
        <v>223</v>
      </c>
      <c r="D57" s="60" t="s">
        <v>70</v>
      </c>
      <c r="E57" s="83"/>
      <c r="F57" s="84">
        <f>F58</f>
        <v>495518.93</v>
      </c>
      <c r="G57" s="84">
        <f aca="true" t="shared" si="7" ref="G57:H59">G58</f>
        <v>495518.93</v>
      </c>
      <c r="H57" s="84">
        <f t="shared" si="7"/>
        <v>495518.93</v>
      </c>
    </row>
    <row r="58" spans="1:8" ht="30">
      <c r="A58" s="31" t="s">
        <v>140</v>
      </c>
      <c r="B58" s="69" t="s">
        <v>71</v>
      </c>
      <c r="C58" s="60" t="s">
        <v>223</v>
      </c>
      <c r="D58" s="60" t="s">
        <v>72</v>
      </c>
      <c r="E58" s="83"/>
      <c r="F58" s="84">
        <f>F59</f>
        <v>495518.93</v>
      </c>
      <c r="G58" s="84">
        <f t="shared" si="7"/>
        <v>495518.93</v>
      </c>
      <c r="H58" s="84">
        <f t="shared" si="7"/>
        <v>495518.93</v>
      </c>
    </row>
    <row r="59" spans="1:8" ht="15">
      <c r="A59" s="31" t="s">
        <v>168</v>
      </c>
      <c r="B59" s="85" t="s">
        <v>68</v>
      </c>
      <c r="C59" s="60" t="s">
        <v>223</v>
      </c>
      <c r="D59" s="60" t="s">
        <v>72</v>
      </c>
      <c r="E59" s="83" t="s">
        <v>102</v>
      </c>
      <c r="F59" s="84">
        <f>F60</f>
        <v>495518.93</v>
      </c>
      <c r="G59" s="84">
        <f t="shared" si="7"/>
        <v>495518.93</v>
      </c>
      <c r="H59" s="84">
        <f t="shared" si="7"/>
        <v>495518.93</v>
      </c>
    </row>
    <row r="60" spans="1:8" ht="30">
      <c r="A60" s="31" t="s">
        <v>141</v>
      </c>
      <c r="B60" s="86" t="s">
        <v>60</v>
      </c>
      <c r="C60" s="60" t="s">
        <v>223</v>
      </c>
      <c r="D60" s="60" t="s">
        <v>72</v>
      </c>
      <c r="E60" s="83" t="s">
        <v>103</v>
      </c>
      <c r="F60" s="84">
        <f>'прил 4'!G18</f>
        <v>495518.93</v>
      </c>
      <c r="G60" s="84">
        <f>'прил 4'!H18</f>
        <v>495518.93</v>
      </c>
      <c r="H60" s="84">
        <f>'прил 4'!I18</f>
        <v>495518.93</v>
      </c>
    </row>
    <row r="61" spans="1:8" ht="60">
      <c r="A61" s="31" t="s">
        <v>142</v>
      </c>
      <c r="B61" s="69" t="s">
        <v>69</v>
      </c>
      <c r="C61" s="60" t="s">
        <v>223</v>
      </c>
      <c r="D61" s="60" t="s">
        <v>70</v>
      </c>
      <c r="E61" s="83"/>
      <c r="F61" s="84">
        <f>F62</f>
        <v>1240980.33</v>
      </c>
      <c r="G61" s="84">
        <f aca="true" t="shared" si="8" ref="G61:H63">G62</f>
        <v>1240980.33</v>
      </c>
      <c r="H61" s="84">
        <f t="shared" si="8"/>
        <v>1240980.33</v>
      </c>
    </row>
    <row r="62" spans="1:8" ht="30">
      <c r="A62" s="31" t="s">
        <v>169</v>
      </c>
      <c r="B62" s="69" t="s">
        <v>71</v>
      </c>
      <c r="C62" s="60" t="s">
        <v>223</v>
      </c>
      <c r="D62" s="60" t="s">
        <v>72</v>
      </c>
      <c r="E62" s="83"/>
      <c r="F62" s="84">
        <f>F63</f>
        <v>1240980.33</v>
      </c>
      <c r="G62" s="84">
        <f t="shared" si="8"/>
        <v>1240980.33</v>
      </c>
      <c r="H62" s="84">
        <f t="shared" si="8"/>
        <v>1240980.33</v>
      </c>
    </row>
    <row r="63" spans="1:8" ht="15">
      <c r="A63" s="31" t="s">
        <v>170</v>
      </c>
      <c r="B63" s="85" t="s">
        <v>68</v>
      </c>
      <c r="C63" s="60" t="s">
        <v>223</v>
      </c>
      <c r="D63" s="60" t="s">
        <v>72</v>
      </c>
      <c r="E63" s="83" t="s">
        <v>102</v>
      </c>
      <c r="F63" s="84">
        <f>F64</f>
        <v>1240980.33</v>
      </c>
      <c r="G63" s="84">
        <f t="shared" si="8"/>
        <v>1240980.33</v>
      </c>
      <c r="H63" s="84">
        <f t="shared" si="8"/>
        <v>1240980.33</v>
      </c>
    </row>
    <row r="64" spans="1:8" ht="45">
      <c r="A64" s="31" t="s">
        <v>171</v>
      </c>
      <c r="B64" s="86" t="s">
        <v>61</v>
      </c>
      <c r="C64" s="60" t="s">
        <v>223</v>
      </c>
      <c r="D64" s="60" t="s">
        <v>72</v>
      </c>
      <c r="E64" s="83" t="s">
        <v>85</v>
      </c>
      <c r="F64" s="84">
        <f>'прил 4'!G23</f>
        <v>1240980.33</v>
      </c>
      <c r="G64" s="84">
        <f>'прил 4'!H23</f>
        <v>1240980.33</v>
      </c>
      <c r="H64" s="84">
        <f>'прил 4'!I23</f>
        <v>1240980.33</v>
      </c>
    </row>
    <row r="65" spans="1:8" ht="25.5">
      <c r="A65" s="31" t="s">
        <v>143</v>
      </c>
      <c r="B65" s="34" t="s">
        <v>73</v>
      </c>
      <c r="C65" s="60" t="s">
        <v>223</v>
      </c>
      <c r="D65" s="60" t="s">
        <v>74</v>
      </c>
      <c r="E65" s="83"/>
      <c r="F65" s="84">
        <f aca="true" t="shared" si="9" ref="F65:H67">F66</f>
        <v>454786</v>
      </c>
      <c r="G65" s="84">
        <f t="shared" si="9"/>
        <v>843958.92</v>
      </c>
      <c r="H65" s="84">
        <f t="shared" si="9"/>
        <v>843958.92</v>
      </c>
    </row>
    <row r="66" spans="1:9" ht="25.5">
      <c r="A66" s="31" t="s">
        <v>172</v>
      </c>
      <c r="B66" s="34" t="s">
        <v>75</v>
      </c>
      <c r="C66" s="60" t="s">
        <v>223</v>
      </c>
      <c r="D66" s="60" t="s">
        <v>76</v>
      </c>
      <c r="E66" s="83"/>
      <c r="F66" s="84">
        <f t="shared" si="9"/>
        <v>454786</v>
      </c>
      <c r="G66" s="84">
        <f t="shared" si="9"/>
        <v>843958.92</v>
      </c>
      <c r="H66" s="84">
        <f t="shared" si="9"/>
        <v>843958.92</v>
      </c>
      <c r="I66" s="95"/>
    </row>
    <row r="67" spans="1:8" ht="15">
      <c r="A67" s="31" t="s">
        <v>173</v>
      </c>
      <c r="B67" s="86" t="s">
        <v>101</v>
      </c>
      <c r="C67" s="60" t="s">
        <v>223</v>
      </c>
      <c r="D67" s="60" t="s">
        <v>76</v>
      </c>
      <c r="E67" s="83" t="s">
        <v>102</v>
      </c>
      <c r="F67" s="84">
        <f t="shared" si="9"/>
        <v>454786</v>
      </c>
      <c r="G67" s="84">
        <f t="shared" si="9"/>
        <v>843958.92</v>
      </c>
      <c r="H67" s="84">
        <f t="shared" si="9"/>
        <v>843958.92</v>
      </c>
    </row>
    <row r="68" spans="1:8" ht="45">
      <c r="A68" s="31" t="s">
        <v>174</v>
      </c>
      <c r="B68" s="68" t="s">
        <v>61</v>
      </c>
      <c r="C68" s="60" t="s">
        <v>223</v>
      </c>
      <c r="D68" s="60" t="s">
        <v>76</v>
      </c>
      <c r="E68" s="83" t="s">
        <v>85</v>
      </c>
      <c r="F68" s="84">
        <f>'прил 4'!G25+'прил 4'!G27</f>
        <v>454786</v>
      </c>
      <c r="G68" s="84">
        <f>'прил 4'!H25+'прил 4'!H27</f>
        <v>843958.92</v>
      </c>
      <c r="H68" s="84">
        <f>'прил 4'!I25+'прил 4'!I27</f>
        <v>843958.92</v>
      </c>
    </row>
    <row r="69" spans="1:8" ht="15">
      <c r="A69" s="31" t="s">
        <v>175</v>
      </c>
      <c r="B69" s="34" t="s">
        <v>10</v>
      </c>
      <c r="C69" s="60" t="s">
        <v>223</v>
      </c>
      <c r="D69" s="60" t="s">
        <v>11</v>
      </c>
      <c r="E69" s="83"/>
      <c r="F69" s="84">
        <f aca="true" t="shared" si="10" ref="F69:H71">F70</f>
        <v>30468</v>
      </c>
      <c r="G69" s="84">
        <f t="shared" si="10"/>
        <v>30468</v>
      </c>
      <c r="H69" s="84">
        <f t="shared" si="10"/>
        <v>30468</v>
      </c>
    </row>
    <row r="70" spans="1:8" ht="15">
      <c r="A70" s="31" t="s">
        <v>176</v>
      </c>
      <c r="B70" s="34" t="s">
        <v>27</v>
      </c>
      <c r="C70" s="60" t="s">
        <v>223</v>
      </c>
      <c r="D70" s="60" t="s">
        <v>26</v>
      </c>
      <c r="E70" s="83"/>
      <c r="F70" s="84">
        <f t="shared" si="10"/>
        <v>30468</v>
      </c>
      <c r="G70" s="84">
        <f t="shared" si="10"/>
        <v>30468</v>
      </c>
      <c r="H70" s="84">
        <f t="shared" si="10"/>
        <v>30468</v>
      </c>
    </row>
    <row r="71" spans="1:8" ht="15">
      <c r="A71" s="31" t="s">
        <v>177</v>
      </c>
      <c r="B71" s="86" t="s">
        <v>101</v>
      </c>
      <c r="C71" s="60" t="s">
        <v>223</v>
      </c>
      <c r="D71" s="60" t="s">
        <v>26</v>
      </c>
      <c r="E71" s="83" t="s">
        <v>102</v>
      </c>
      <c r="F71" s="84">
        <f t="shared" si="10"/>
        <v>30468</v>
      </c>
      <c r="G71" s="84">
        <f t="shared" si="10"/>
        <v>30468</v>
      </c>
      <c r="H71" s="84">
        <f t="shared" si="10"/>
        <v>30468</v>
      </c>
    </row>
    <row r="72" spans="1:8" ht="45">
      <c r="A72" s="31" t="s">
        <v>178</v>
      </c>
      <c r="B72" s="68" t="s">
        <v>61</v>
      </c>
      <c r="C72" s="60" t="s">
        <v>223</v>
      </c>
      <c r="D72" s="60" t="s">
        <v>26</v>
      </c>
      <c r="E72" s="83" t="s">
        <v>109</v>
      </c>
      <c r="F72" s="84">
        <f>'прил 4'!G32</f>
        <v>30468</v>
      </c>
      <c r="G72" s="84">
        <f>'прил 4'!H32</f>
        <v>30468</v>
      </c>
      <c r="H72" s="84">
        <f>'прил 4'!I32</f>
        <v>30468</v>
      </c>
    </row>
    <row r="73" spans="1:8" ht="15">
      <c r="A73" s="31" t="s">
        <v>179</v>
      </c>
      <c r="B73" s="69" t="s">
        <v>118</v>
      </c>
      <c r="C73" s="60" t="s">
        <v>224</v>
      </c>
      <c r="D73" s="60"/>
      <c r="E73" s="83"/>
      <c r="F73" s="84">
        <f>F74</f>
        <v>5000</v>
      </c>
      <c r="G73" s="84">
        <f aca="true" t="shared" si="11" ref="G73:H76">G74</f>
        <v>5000</v>
      </c>
      <c r="H73" s="84">
        <f t="shared" si="11"/>
        <v>5000</v>
      </c>
    </row>
    <row r="74" spans="1:8" ht="15">
      <c r="A74" s="31" t="s">
        <v>180</v>
      </c>
      <c r="B74" s="71" t="s">
        <v>77</v>
      </c>
      <c r="C74" s="60" t="s">
        <v>224</v>
      </c>
      <c r="D74" s="60" t="s">
        <v>78</v>
      </c>
      <c r="E74" s="83"/>
      <c r="F74" s="84">
        <f>F75</f>
        <v>5000</v>
      </c>
      <c r="G74" s="84">
        <f t="shared" si="11"/>
        <v>5000</v>
      </c>
      <c r="H74" s="84">
        <f t="shared" si="11"/>
        <v>5000</v>
      </c>
    </row>
    <row r="75" spans="1:8" ht="15">
      <c r="A75" s="31" t="s">
        <v>181</v>
      </c>
      <c r="B75" s="72" t="s">
        <v>2</v>
      </c>
      <c r="C75" s="60" t="s">
        <v>224</v>
      </c>
      <c r="D75" s="60" t="s">
        <v>25</v>
      </c>
      <c r="E75" s="83"/>
      <c r="F75" s="84">
        <f>F76</f>
        <v>5000</v>
      </c>
      <c r="G75" s="84">
        <f t="shared" si="11"/>
        <v>5000</v>
      </c>
      <c r="H75" s="84">
        <f t="shared" si="11"/>
        <v>5000</v>
      </c>
    </row>
    <row r="76" spans="1:8" ht="15">
      <c r="A76" s="31" t="s">
        <v>182</v>
      </c>
      <c r="B76" s="85" t="s">
        <v>68</v>
      </c>
      <c r="C76" s="60" t="s">
        <v>224</v>
      </c>
      <c r="D76" s="60" t="s">
        <v>25</v>
      </c>
      <c r="E76" s="83" t="s">
        <v>102</v>
      </c>
      <c r="F76" s="84">
        <f>F77</f>
        <v>5000</v>
      </c>
      <c r="G76" s="84">
        <f t="shared" si="11"/>
        <v>5000</v>
      </c>
      <c r="H76" s="84">
        <f t="shared" si="11"/>
        <v>5000</v>
      </c>
    </row>
    <row r="77" spans="1:8" ht="15">
      <c r="A77" s="31" t="s">
        <v>183</v>
      </c>
      <c r="B77" s="87" t="s">
        <v>126</v>
      </c>
      <c r="C77" s="60" t="s">
        <v>224</v>
      </c>
      <c r="D77" s="60" t="s">
        <v>25</v>
      </c>
      <c r="E77" s="83" t="s">
        <v>45</v>
      </c>
      <c r="F77" s="84">
        <f>'прил 4'!G36</f>
        <v>5000</v>
      </c>
      <c r="G77" s="84">
        <f>'прил 4'!H36</f>
        <v>5000</v>
      </c>
      <c r="H77" s="84">
        <f>'прил 4'!I36</f>
        <v>5000</v>
      </c>
    </row>
    <row r="78" spans="1:8" ht="60">
      <c r="A78" s="31" t="s">
        <v>184</v>
      </c>
      <c r="B78" s="69" t="s">
        <v>13</v>
      </c>
      <c r="C78" s="60" t="s">
        <v>243</v>
      </c>
      <c r="D78" s="60"/>
      <c r="E78" s="83" t="s">
        <v>74</v>
      </c>
      <c r="F78" s="84">
        <f>F79+F81</f>
        <v>65259</v>
      </c>
      <c r="G78" s="84">
        <f>G79+G81</f>
        <v>66059</v>
      </c>
      <c r="H78" s="84">
        <f>H79+H81</f>
        <v>0</v>
      </c>
    </row>
    <row r="79" spans="1:8" ht="60">
      <c r="A79" s="31" t="s">
        <v>185</v>
      </c>
      <c r="B79" s="69" t="s">
        <v>69</v>
      </c>
      <c r="C79" s="60" t="s">
        <v>226</v>
      </c>
      <c r="D79" s="60" t="s">
        <v>70</v>
      </c>
      <c r="E79" s="88" t="str">
        <f>E80</f>
        <v>0203</v>
      </c>
      <c r="F79" s="88">
        <f>F80</f>
        <v>47942.56</v>
      </c>
      <c r="G79" s="88">
        <f>G80</f>
        <v>47942.56</v>
      </c>
      <c r="H79" s="88">
        <f>H80</f>
        <v>0</v>
      </c>
    </row>
    <row r="80" spans="1:8" ht="30">
      <c r="A80" s="31" t="s">
        <v>186</v>
      </c>
      <c r="B80" s="69" t="s">
        <v>71</v>
      </c>
      <c r="C80" s="60" t="s">
        <v>226</v>
      </c>
      <c r="D80" s="60" t="s">
        <v>72</v>
      </c>
      <c r="E80" s="88" t="str">
        <f>E81</f>
        <v>0203</v>
      </c>
      <c r="F80" s="84">
        <f>'прил 4'!G46</f>
        <v>47942.56</v>
      </c>
      <c r="G80" s="84">
        <f>'прил 4'!H46</f>
        <v>47942.56</v>
      </c>
      <c r="H80" s="84">
        <f>'прил 4'!I46</f>
        <v>0</v>
      </c>
    </row>
    <row r="81" spans="1:8" ht="30">
      <c r="A81" s="31" t="s">
        <v>187</v>
      </c>
      <c r="B81" s="69" t="s">
        <v>73</v>
      </c>
      <c r="C81" s="60" t="s">
        <v>226</v>
      </c>
      <c r="D81" s="60" t="s">
        <v>74</v>
      </c>
      <c r="E81" s="88" t="str">
        <f>E82</f>
        <v>0203</v>
      </c>
      <c r="F81" s="88">
        <f>F82</f>
        <v>17316.44</v>
      </c>
      <c r="G81" s="88">
        <f>G82</f>
        <v>18116.44</v>
      </c>
      <c r="H81" s="88">
        <f>H82</f>
        <v>0</v>
      </c>
    </row>
    <row r="82" spans="1:8" ht="30">
      <c r="A82" s="31" t="s">
        <v>188</v>
      </c>
      <c r="B82" s="69" t="s">
        <v>75</v>
      </c>
      <c r="C82" s="60" t="s">
        <v>226</v>
      </c>
      <c r="D82" s="60" t="s">
        <v>76</v>
      </c>
      <c r="E82" s="83" t="s">
        <v>52</v>
      </c>
      <c r="F82" s="84">
        <f>'прил 4'!G48</f>
        <v>17316.44</v>
      </c>
      <c r="G82" s="84">
        <f>'прил 4'!H48</f>
        <v>18116.44</v>
      </c>
      <c r="H82" s="84">
        <f>'прил 4'!I48</f>
        <v>0</v>
      </c>
    </row>
    <row r="83" spans="1:8" ht="60">
      <c r="A83" s="31" t="s">
        <v>189</v>
      </c>
      <c r="B83" s="89" t="s">
        <v>14</v>
      </c>
      <c r="C83" s="60" t="s">
        <v>222</v>
      </c>
      <c r="D83" s="60"/>
      <c r="E83" s="83"/>
      <c r="F83" s="84">
        <f>F84</f>
        <v>2700</v>
      </c>
      <c r="G83" s="84">
        <f aca="true" t="shared" si="12" ref="G83:H86">G84</f>
        <v>2700</v>
      </c>
      <c r="H83" s="84">
        <f t="shared" si="12"/>
        <v>2700</v>
      </c>
    </row>
    <row r="84" spans="1:8" ht="25.5">
      <c r="A84" s="31" t="s">
        <v>190</v>
      </c>
      <c r="B84" s="34" t="s">
        <v>73</v>
      </c>
      <c r="C84" s="60" t="s">
        <v>225</v>
      </c>
      <c r="D84" s="60" t="s">
        <v>74</v>
      </c>
      <c r="E84" s="83"/>
      <c r="F84" s="84">
        <f>F85</f>
        <v>2700</v>
      </c>
      <c r="G84" s="84">
        <f t="shared" si="12"/>
        <v>2700</v>
      </c>
      <c r="H84" s="84">
        <f t="shared" si="12"/>
        <v>2700</v>
      </c>
    </row>
    <row r="85" spans="1:8" ht="25.5">
      <c r="A85" s="31" t="s">
        <v>191</v>
      </c>
      <c r="B85" s="34" t="s">
        <v>75</v>
      </c>
      <c r="C85" s="60" t="s">
        <v>225</v>
      </c>
      <c r="D85" s="60" t="s">
        <v>76</v>
      </c>
      <c r="E85" s="83"/>
      <c r="F85" s="84">
        <f>F86</f>
        <v>2700</v>
      </c>
      <c r="G85" s="84">
        <f t="shared" si="12"/>
        <v>2700</v>
      </c>
      <c r="H85" s="84">
        <f t="shared" si="12"/>
        <v>2700</v>
      </c>
    </row>
    <row r="86" spans="1:8" ht="15">
      <c r="A86" s="31" t="s">
        <v>192</v>
      </c>
      <c r="B86" s="87" t="s">
        <v>68</v>
      </c>
      <c r="C86" s="60" t="s">
        <v>225</v>
      </c>
      <c r="D86" s="60" t="s">
        <v>76</v>
      </c>
      <c r="E86" s="83" t="s">
        <v>102</v>
      </c>
      <c r="F86" s="84">
        <f>F87</f>
        <v>2700</v>
      </c>
      <c r="G86" s="84">
        <f t="shared" si="12"/>
        <v>2700</v>
      </c>
      <c r="H86" s="84">
        <f t="shared" si="12"/>
        <v>2700</v>
      </c>
    </row>
    <row r="87" spans="1:8" ht="15">
      <c r="A87" s="31" t="s">
        <v>193</v>
      </c>
      <c r="B87" s="87" t="s">
        <v>39</v>
      </c>
      <c r="C87" s="60" t="s">
        <v>225</v>
      </c>
      <c r="D87" s="60" t="s">
        <v>76</v>
      </c>
      <c r="E87" s="83" t="s">
        <v>46</v>
      </c>
      <c r="F87" s="84">
        <f>'прил 4'!G40</f>
        <v>2700</v>
      </c>
      <c r="G87" s="84">
        <f>'прил 4'!H40</f>
        <v>2700</v>
      </c>
      <c r="H87" s="84">
        <f>'прил 4'!I40</f>
        <v>2700</v>
      </c>
    </row>
    <row r="88" spans="1:8" ht="15">
      <c r="A88" s="31" t="s">
        <v>194</v>
      </c>
      <c r="B88" s="90" t="s">
        <v>127</v>
      </c>
      <c r="C88" s="91"/>
      <c r="D88" s="91"/>
      <c r="E88" s="91"/>
      <c r="F88" s="92">
        <f>'прил 4'!G92</f>
        <v>0</v>
      </c>
      <c r="G88" s="84">
        <v>120451.6</v>
      </c>
      <c r="H88" s="84">
        <v>237689.96</v>
      </c>
    </row>
    <row r="89" spans="1:8" s="56" customFormat="1" ht="15">
      <c r="A89" s="31"/>
      <c r="B89" s="93" t="s">
        <v>28</v>
      </c>
      <c r="C89" s="83"/>
      <c r="D89" s="83"/>
      <c r="E89" s="83"/>
      <c r="F89" s="94">
        <f>F12+F48+F56+F73+F78+F83+F88</f>
        <v>4758201.779999999</v>
      </c>
      <c r="G89" s="94">
        <f>G12+G48+G56+G73+G78+G83+G88</f>
        <v>4938515.79</v>
      </c>
      <c r="H89" s="94">
        <f>H12+H48+H56+H73+H78+H83+H88</f>
        <v>4991489.15</v>
      </c>
    </row>
    <row r="90" spans="1:6" s="56" customFormat="1" ht="12.75">
      <c r="A90" s="53"/>
      <c r="B90" s="57"/>
      <c r="C90" s="54"/>
      <c r="D90" s="54"/>
      <c r="E90" s="54"/>
      <c r="F90" s="55"/>
    </row>
    <row r="91" spans="1:6" s="56" customFormat="1" ht="12.75">
      <c r="A91" s="53"/>
      <c r="B91" s="57"/>
      <c r="C91" s="54"/>
      <c r="D91" s="54"/>
      <c r="E91" s="54"/>
      <c r="F91" s="55"/>
    </row>
    <row r="92" spans="1:6" s="56" customFormat="1" ht="12.75">
      <c r="A92" s="53"/>
      <c r="B92" s="57"/>
      <c r="C92" s="54"/>
      <c r="D92" s="54"/>
      <c r="E92" s="54"/>
      <c r="F92" s="55"/>
    </row>
    <row r="93" spans="1:6" s="56" customFormat="1" ht="12.75">
      <c r="A93" s="53"/>
      <c r="B93" s="57"/>
      <c r="C93" s="54"/>
      <c r="D93" s="54"/>
      <c r="E93" s="54"/>
      <c r="F93" s="55"/>
    </row>
    <row r="94" spans="1:6" s="56" customFormat="1" ht="12.75">
      <c r="A94" s="53"/>
      <c r="B94" s="57"/>
      <c r="C94" s="54"/>
      <c r="D94" s="54"/>
      <c r="E94" s="54"/>
      <c r="F94" s="55"/>
    </row>
    <row r="95" spans="1:6" s="56" customFormat="1" ht="12.75">
      <c r="A95" s="53"/>
      <c r="B95" s="57"/>
      <c r="C95" s="54"/>
      <c r="D95" s="54"/>
      <c r="E95" s="54"/>
      <c r="F95" s="55"/>
    </row>
    <row r="96" spans="1:6" s="56" customFormat="1" ht="12.75">
      <c r="A96" s="53"/>
      <c r="B96" s="57"/>
      <c r="C96" s="54"/>
      <c r="D96" s="54"/>
      <c r="E96" s="54"/>
      <c r="F96" s="55"/>
    </row>
    <row r="97" spans="1:6" s="56" customFormat="1" ht="12.75">
      <c r="A97" s="53"/>
      <c r="B97" s="57"/>
      <c r="C97" s="54"/>
      <c r="D97" s="54"/>
      <c r="E97" s="54"/>
      <c r="F97" s="55"/>
    </row>
    <row r="98" spans="1:6" s="56" customFormat="1" ht="12.75">
      <c r="A98" s="53"/>
      <c r="B98" s="57"/>
      <c r="C98" s="54"/>
      <c r="D98" s="54"/>
      <c r="E98" s="54"/>
      <c r="F98" s="55"/>
    </row>
    <row r="99" spans="1:6" s="56" customFormat="1" ht="12.75">
      <c r="A99" s="53"/>
      <c r="B99" s="57"/>
      <c r="C99" s="54"/>
      <c r="D99" s="54"/>
      <c r="E99" s="54"/>
      <c r="F99" s="55"/>
    </row>
    <row r="100" spans="1:6" s="56" customFormat="1" ht="12.75">
      <c r="A100" s="53"/>
      <c r="B100" s="57"/>
      <c r="C100" s="54"/>
      <c r="D100" s="54"/>
      <c r="E100" s="54"/>
      <c r="F100" s="55"/>
    </row>
    <row r="101" spans="1:6" s="56" customFormat="1" ht="12.75">
      <c r="A101" s="53"/>
      <c r="B101" s="57"/>
      <c r="C101" s="54"/>
      <c r="D101" s="54"/>
      <c r="E101" s="54"/>
      <c r="F101" s="55"/>
    </row>
    <row r="102" spans="1:6" s="56" customFormat="1" ht="12.75">
      <c r="A102" s="53"/>
      <c r="B102" s="57"/>
      <c r="C102" s="54"/>
      <c r="D102" s="54"/>
      <c r="E102" s="54"/>
      <c r="F102" s="55"/>
    </row>
    <row r="103" spans="1:6" s="56" customFormat="1" ht="12.75">
      <c r="A103" s="53"/>
      <c r="B103" s="57"/>
      <c r="C103" s="54"/>
      <c r="D103" s="54"/>
      <c r="E103" s="54"/>
      <c r="F103" s="55"/>
    </row>
    <row r="104" spans="1:6" s="56" customFormat="1" ht="12.75">
      <c r="A104" s="53"/>
      <c r="B104" s="57"/>
      <c r="C104" s="54"/>
      <c r="D104" s="54"/>
      <c r="E104" s="54"/>
      <c r="F104" s="55"/>
    </row>
    <row r="105" spans="1:6" s="56" customFormat="1" ht="12.75">
      <c r="A105" s="53"/>
      <c r="B105" s="57"/>
      <c r="C105" s="54"/>
      <c r="D105" s="54"/>
      <c r="E105" s="54"/>
      <c r="F105" s="55"/>
    </row>
    <row r="106" spans="1:6" s="56" customFormat="1" ht="12.75">
      <c r="A106" s="53"/>
      <c r="B106" s="57"/>
      <c r="C106" s="54"/>
      <c r="D106" s="54"/>
      <c r="E106" s="54"/>
      <c r="F106" s="55"/>
    </row>
    <row r="107" spans="1:6" s="56" customFormat="1" ht="12.75">
      <c r="A107" s="53"/>
      <c r="B107" s="57"/>
      <c r="C107" s="54"/>
      <c r="D107" s="54"/>
      <c r="E107" s="54"/>
      <c r="F107" s="55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5.75390625" style="0" customWidth="1"/>
    <col min="2" max="2" width="21.25390625" style="0" customWidth="1"/>
    <col min="3" max="3" width="5.75390625" style="0" customWidth="1"/>
    <col min="4" max="4" width="11.75390625" style="0" customWidth="1"/>
    <col min="5" max="5" width="11.625" style="0" customWidth="1"/>
    <col min="6" max="6" width="12.125" style="0" customWidth="1"/>
    <col min="7" max="7" width="17.00390625" style="0" customWidth="1"/>
  </cols>
  <sheetData>
    <row r="1" spans="1:7" ht="15.75">
      <c r="A1" s="4"/>
      <c r="B1" s="1"/>
      <c r="C1" s="2"/>
      <c r="D1" s="2"/>
      <c r="E1" s="8"/>
      <c r="F1" s="100" t="s">
        <v>50</v>
      </c>
      <c r="G1" s="8"/>
    </row>
    <row r="2" spans="1:7" ht="15.75">
      <c r="A2" s="4"/>
      <c r="B2" s="1"/>
      <c r="C2" s="2"/>
      <c r="D2" s="2"/>
      <c r="E2" s="9"/>
      <c r="F2" s="145" t="s">
        <v>245</v>
      </c>
      <c r="G2" s="145"/>
    </row>
    <row r="3" spans="1:7" ht="15.75">
      <c r="A3" s="4"/>
      <c r="B3" s="1"/>
      <c r="C3" s="2"/>
      <c r="D3" s="2"/>
      <c r="E3" s="9"/>
      <c r="F3" s="145" t="s">
        <v>221</v>
      </c>
      <c r="G3" s="145"/>
    </row>
    <row r="4" spans="1:7" ht="15.75">
      <c r="A4" s="4"/>
      <c r="B4" s="1"/>
      <c r="C4" s="2"/>
      <c r="D4" s="2"/>
      <c r="E4" s="9"/>
      <c r="F4" s="145" t="s">
        <v>251</v>
      </c>
      <c r="G4" s="145"/>
    </row>
    <row r="5" spans="1:7" ht="0.75" customHeight="1">
      <c r="A5" s="5"/>
      <c r="B5" s="2"/>
      <c r="C5" s="2"/>
      <c r="D5" s="2"/>
      <c r="E5" s="9"/>
      <c r="F5" s="9"/>
      <c r="G5" s="9"/>
    </row>
    <row r="6" spans="1:7" ht="51.75" customHeight="1">
      <c r="A6" s="146" t="s">
        <v>218</v>
      </c>
      <c r="B6" s="147"/>
      <c r="C6" s="147"/>
      <c r="D6" s="147"/>
      <c r="E6" s="147"/>
      <c r="F6" s="147"/>
      <c r="G6" s="147"/>
    </row>
    <row r="7" spans="1:7" ht="15.75">
      <c r="A7" s="5"/>
      <c r="B7" s="2"/>
      <c r="C7" s="2"/>
      <c r="D7" s="2"/>
      <c r="E7" s="10"/>
      <c r="F7" s="10"/>
      <c r="G7" s="10" t="s">
        <v>82</v>
      </c>
    </row>
    <row r="8" spans="1:7" ht="51">
      <c r="A8" s="101" t="s">
        <v>91</v>
      </c>
      <c r="B8" s="101" t="s">
        <v>92</v>
      </c>
      <c r="C8" s="102" t="s">
        <v>93</v>
      </c>
      <c r="D8" s="102" t="s">
        <v>36</v>
      </c>
      <c r="E8" s="103" t="s">
        <v>208</v>
      </c>
      <c r="F8" s="103" t="s">
        <v>124</v>
      </c>
      <c r="G8" s="103" t="s">
        <v>209</v>
      </c>
    </row>
    <row r="9" spans="1:7" ht="12.75">
      <c r="A9" s="104" t="s">
        <v>94</v>
      </c>
      <c r="B9" s="105" t="s">
        <v>95</v>
      </c>
      <c r="C9" s="105" t="s">
        <v>96</v>
      </c>
      <c r="D9" s="105" t="s">
        <v>97</v>
      </c>
      <c r="E9" s="131">
        <v>5</v>
      </c>
      <c r="F9" s="131">
        <v>6</v>
      </c>
      <c r="G9" s="131">
        <v>7</v>
      </c>
    </row>
    <row r="10" spans="1:7" ht="25.5">
      <c r="A10" s="104" t="s">
        <v>94</v>
      </c>
      <c r="B10" s="107" t="s">
        <v>101</v>
      </c>
      <c r="C10" s="108" t="s">
        <v>102</v>
      </c>
      <c r="D10" s="31" t="s">
        <v>223</v>
      </c>
      <c r="E10" s="109">
        <f>E11+E12+E13+E14+E15</f>
        <v>2229453.2600000002</v>
      </c>
      <c r="F10" s="109">
        <f>F11+F12+F13+F14+F15</f>
        <v>2618626.18</v>
      </c>
      <c r="G10" s="109">
        <f>G11+G12+G13+G14+G15</f>
        <v>2618626.18</v>
      </c>
    </row>
    <row r="11" spans="1:7" ht="81" customHeight="1">
      <c r="A11" s="104" t="s">
        <v>95</v>
      </c>
      <c r="B11" s="110" t="s">
        <v>60</v>
      </c>
      <c r="C11" s="104" t="s">
        <v>103</v>
      </c>
      <c r="D11" s="31" t="s">
        <v>223</v>
      </c>
      <c r="E11" s="111">
        <v>495518.93</v>
      </c>
      <c r="F11" s="111">
        <v>495518.93</v>
      </c>
      <c r="G11" s="111">
        <v>495518.93</v>
      </c>
    </row>
    <row r="12" spans="1:7" ht="102" customHeight="1">
      <c r="A12" s="104" t="s">
        <v>96</v>
      </c>
      <c r="B12" s="110" t="s">
        <v>61</v>
      </c>
      <c r="C12" s="102" t="s">
        <v>85</v>
      </c>
      <c r="D12" s="31" t="s">
        <v>223</v>
      </c>
      <c r="E12" s="112">
        <v>1695766.33</v>
      </c>
      <c r="F12" s="112">
        <v>2084939.25</v>
      </c>
      <c r="G12" s="112">
        <v>2084939.25</v>
      </c>
    </row>
    <row r="13" spans="1:7" ht="89.25">
      <c r="A13" s="104" t="s">
        <v>97</v>
      </c>
      <c r="B13" s="110" t="s">
        <v>62</v>
      </c>
      <c r="C13" s="102" t="s">
        <v>109</v>
      </c>
      <c r="D13" s="31" t="s">
        <v>223</v>
      </c>
      <c r="E13" s="112">
        <v>30468</v>
      </c>
      <c r="F13" s="112">
        <v>30468</v>
      </c>
      <c r="G13" s="112">
        <v>30468</v>
      </c>
    </row>
    <row r="14" spans="1:7" ht="12.75">
      <c r="A14" s="104" t="s">
        <v>98</v>
      </c>
      <c r="B14" s="110" t="s">
        <v>63</v>
      </c>
      <c r="C14" s="102" t="s">
        <v>45</v>
      </c>
      <c r="D14" s="31" t="s">
        <v>224</v>
      </c>
      <c r="E14" s="112">
        <v>5000</v>
      </c>
      <c r="F14" s="112">
        <v>5000</v>
      </c>
      <c r="G14" s="112">
        <v>5000</v>
      </c>
    </row>
    <row r="15" spans="1:7" ht="127.5">
      <c r="A15" s="104" t="s">
        <v>99</v>
      </c>
      <c r="B15" s="132" t="s">
        <v>129</v>
      </c>
      <c r="C15" s="102" t="s">
        <v>46</v>
      </c>
      <c r="D15" s="31" t="s">
        <v>225</v>
      </c>
      <c r="E15" s="112">
        <v>2700</v>
      </c>
      <c r="F15" s="112">
        <v>2700</v>
      </c>
      <c r="G15" s="112">
        <v>2700</v>
      </c>
    </row>
    <row r="16" spans="1:7" ht="12.75">
      <c r="A16" s="104" t="s">
        <v>100</v>
      </c>
      <c r="B16" s="107" t="s">
        <v>55</v>
      </c>
      <c r="C16" s="113" t="s">
        <v>51</v>
      </c>
      <c r="D16" s="31" t="s">
        <v>226</v>
      </c>
      <c r="E16" s="114">
        <f>E17</f>
        <v>65259</v>
      </c>
      <c r="F16" s="114">
        <f>F17</f>
        <v>66059</v>
      </c>
      <c r="G16" s="114">
        <f>G17</f>
        <v>0</v>
      </c>
    </row>
    <row r="17" spans="1:7" ht="25.5">
      <c r="A17" s="104" t="s">
        <v>104</v>
      </c>
      <c r="B17" s="110" t="s">
        <v>56</v>
      </c>
      <c r="C17" s="102" t="s">
        <v>52</v>
      </c>
      <c r="D17" s="31" t="s">
        <v>226</v>
      </c>
      <c r="E17" s="112">
        <v>65259</v>
      </c>
      <c r="F17" s="112">
        <v>66059</v>
      </c>
      <c r="G17" s="112">
        <v>0</v>
      </c>
    </row>
    <row r="18" spans="1:7" ht="51">
      <c r="A18" s="104" t="s">
        <v>105</v>
      </c>
      <c r="B18" s="107" t="s">
        <v>54</v>
      </c>
      <c r="C18" s="113" t="s">
        <v>53</v>
      </c>
      <c r="D18" s="31" t="s">
        <v>229</v>
      </c>
      <c r="E18" s="114">
        <f>E19</f>
        <v>43950</v>
      </c>
      <c r="F18" s="114">
        <f>F19</f>
        <v>24800</v>
      </c>
      <c r="G18" s="114">
        <f>G19</f>
        <v>24800</v>
      </c>
    </row>
    <row r="19" spans="1:7" ht="78.75" customHeight="1">
      <c r="A19" s="104" t="s">
        <v>106</v>
      </c>
      <c r="B19" s="115" t="s">
        <v>30</v>
      </c>
      <c r="C19" s="102" t="s">
        <v>31</v>
      </c>
      <c r="D19" s="31" t="s">
        <v>229</v>
      </c>
      <c r="E19" s="112">
        <v>43950</v>
      </c>
      <c r="F19" s="112">
        <v>24800</v>
      </c>
      <c r="G19" s="112">
        <v>24800</v>
      </c>
    </row>
    <row r="20" spans="1:7" ht="25.5">
      <c r="A20" s="104" t="s">
        <v>107</v>
      </c>
      <c r="B20" s="107" t="s">
        <v>89</v>
      </c>
      <c r="C20" s="113" t="s">
        <v>90</v>
      </c>
      <c r="D20" s="31" t="s">
        <v>231</v>
      </c>
      <c r="E20" s="114">
        <f>E21</f>
        <v>428882.8</v>
      </c>
      <c r="F20" s="114">
        <f>F21</f>
        <v>55481</v>
      </c>
      <c r="G20" s="114">
        <f>G21</f>
        <v>57275</v>
      </c>
    </row>
    <row r="21" spans="1:7" ht="25.5">
      <c r="A21" s="104" t="s">
        <v>108</v>
      </c>
      <c r="B21" s="116" t="s">
        <v>3</v>
      </c>
      <c r="C21" s="102" t="s">
        <v>15</v>
      </c>
      <c r="D21" s="31" t="s">
        <v>231</v>
      </c>
      <c r="E21" s="112">
        <v>428882.8</v>
      </c>
      <c r="F21" s="112">
        <v>55481</v>
      </c>
      <c r="G21" s="112">
        <v>57275</v>
      </c>
    </row>
    <row r="22" spans="1:7" ht="26.25" customHeight="1">
      <c r="A22" s="104" t="s">
        <v>135</v>
      </c>
      <c r="B22" s="107" t="s">
        <v>110</v>
      </c>
      <c r="C22" s="113" t="s">
        <v>111</v>
      </c>
      <c r="D22" s="31" t="s">
        <v>234</v>
      </c>
      <c r="E22" s="114">
        <f>E23+E24</f>
        <v>383074.66</v>
      </c>
      <c r="F22" s="114">
        <f>F23+F24</f>
        <v>414102.95</v>
      </c>
      <c r="G22" s="114">
        <f>G23+G24</f>
        <v>414102.95</v>
      </c>
    </row>
    <row r="23" spans="1:7" ht="18.75" customHeight="1">
      <c r="A23" s="104" t="s">
        <v>146</v>
      </c>
      <c r="B23" s="110" t="s">
        <v>40</v>
      </c>
      <c r="C23" s="102" t="s">
        <v>112</v>
      </c>
      <c r="D23" s="31" t="s">
        <v>244</v>
      </c>
      <c r="E23" s="112">
        <f>'[1]прил 6'!G66</f>
        <v>0</v>
      </c>
      <c r="F23" s="112">
        <f>'[1]прил 6'!H66</f>
        <v>0</v>
      </c>
      <c r="G23" s="112">
        <f>'[1]прил 6'!I66</f>
        <v>0</v>
      </c>
    </row>
    <row r="24" spans="1:7" ht="12.75">
      <c r="A24" s="104" t="s">
        <v>147</v>
      </c>
      <c r="B24" s="110" t="s">
        <v>21</v>
      </c>
      <c r="C24" s="102" t="s">
        <v>20</v>
      </c>
      <c r="D24" s="31" t="s">
        <v>235</v>
      </c>
      <c r="E24" s="112">
        <v>383074.66</v>
      </c>
      <c r="F24" s="112">
        <v>414102.95</v>
      </c>
      <c r="G24" s="112">
        <v>414102.95</v>
      </c>
    </row>
    <row r="25" spans="1:7" ht="25.5">
      <c r="A25" s="104" t="s">
        <v>148</v>
      </c>
      <c r="B25" s="107" t="s">
        <v>47</v>
      </c>
      <c r="C25" s="113" t="s">
        <v>83</v>
      </c>
      <c r="D25" s="31" t="s">
        <v>237</v>
      </c>
      <c r="E25" s="114">
        <v>1590169.06</v>
      </c>
      <c r="F25" s="114">
        <f>F26</f>
        <v>1621582.06</v>
      </c>
      <c r="G25" s="114">
        <f>G26</f>
        <v>1621582.06</v>
      </c>
    </row>
    <row r="26" spans="1:7" ht="12.75">
      <c r="A26" s="104" t="s">
        <v>136</v>
      </c>
      <c r="B26" s="110" t="s">
        <v>41</v>
      </c>
      <c r="C26" s="102" t="s">
        <v>84</v>
      </c>
      <c r="D26" s="31" t="s">
        <v>238</v>
      </c>
      <c r="E26" s="112">
        <v>1569169.06</v>
      </c>
      <c r="F26" s="112">
        <v>1621582.06</v>
      </c>
      <c r="G26" s="112">
        <v>1621582.06</v>
      </c>
    </row>
    <row r="27" spans="1:7" ht="25.5">
      <c r="A27" s="104" t="s">
        <v>149</v>
      </c>
      <c r="B27" s="107" t="s">
        <v>43</v>
      </c>
      <c r="C27" s="113" t="s">
        <v>44</v>
      </c>
      <c r="D27" s="31" t="s">
        <v>239</v>
      </c>
      <c r="E27" s="114">
        <f>E28</f>
        <v>17413</v>
      </c>
      <c r="F27" s="114">
        <f>F28</f>
        <v>17413</v>
      </c>
      <c r="G27" s="114">
        <f>G28</f>
        <v>17413</v>
      </c>
    </row>
    <row r="28" spans="1:7" ht="38.25">
      <c r="A28" s="104" t="s">
        <v>137</v>
      </c>
      <c r="B28" s="110" t="s">
        <v>48</v>
      </c>
      <c r="C28" s="102" t="s">
        <v>49</v>
      </c>
      <c r="D28" s="31" t="s">
        <v>240</v>
      </c>
      <c r="E28" s="112">
        <v>17413</v>
      </c>
      <c r="F28" s="112">
        <v>17413</v>
      </c>
      <c r="G28" s="112">
        <v>17413</v>
      </c>
    </row>
    <row r="29" spans="1:7" ht="12.75">
      <c r="A29" s="104" t="s">
        <v>150</v>
      </c>
      <c r="B29" s="139" t="s">
        <v>59</v>
      </c>
      <c r="C29" s="140"/>
      <c r="D29" s="117"/>
      <c r="E29" s="118">
        <f>E10+E16+E18+E20+E22+E25+E27</f>
        <v>4758201.78</v>
      </c>
      <c r="F29" s="118">
        <f>F10+F16+F18+F20+F22+F25+F27</f>
        <v>4818064.19</v>
      </c>
      <c r="G29" s="118">
        <f>G10+G16+G18+G20+G22+G25+G27</f>
        <v>4753799.19</v>
      </c>
    </row>
    <row r="30" spans="1:7" ht="25.5">
      <c r="A30" s="104" t="s">
        <v>151</v>
      </c>
      <c r="B30" s="107" t="s">
        <v>57</v>
      </c>
      <c r="C30" s="102" t="s">
        <v>58</v>
      </c>
      <c r="D30" s="102"/>
      <c r="E30" s="112">
        <f>'[1]прил 6'!G92</f>
        <v>0</v>
      </c>
      <c r="F30" s="112">
        <v>120451.6</v>
      </c>
      <c r="G30" s="112">
        <v>237689.96</v>
      </c>
    </row>
    <row r="31" spans="1:7" ht="12.75">
      <c r="A31" s="136"/>
      <c r="B31" s="137"/>
      <c r="C31" s="113"/>
      <c r="D31" s="113"/>
      <c r="E31" s="114">
        <f>E29+E30</f>
        <v>4758201.78</v>
      </c>
      <c r="F31" s="114">
        <f>F29+F30</f>
        <v>4938515.79</v>
      </c>
      <c r="G31" s="114">
        <f>G29+G30</f>
        <v>4991489.15</v>
      </c>
    </row>
    <row r="32" spans="1:7" ht="12.75">
      <c r="A32" s="133"/>
      <c r="B32" s="133"/>
      <c r="C32" s="133"/>
      <c r="D32" s="133"/>
      <c r="E32" s="133"/>
      <c r="F32" s="133"/>
      <c r="G32" s="133"/>
    </row>
  </sheetData>
  <sheetProtection/>
  <mergeCells count="6">
    <mergeCell ref="F2:G2"/>
    <mergeCell ref="F3:G3"/>
    <mergeCell ref="F4:G4"/>
    <mergeCell ref="A6:G6"/>
    <mergeCell ref="B29:C29"/>
    <mergeCell ref="A31:B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2016-02-25T10:28:41Z</cp:lastPrinted>
  <dcterms:created xsi:type="dcterms:W3CDTF">2007-10-12T08:23:45Z</dcterms:created>
  <dcterms:modified xsi:type="dcterms:W3CDTF">2016-06-17T04:19:44Z</dcterms:modified>
  <cp:category/>
  <cp:version/>
  <cp:contentType/>
  <cp:contentStatus/>
</cp:coreProperties>
</file>