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2" sheetId="1" r:id="rId1"/>
    <sheet name="прил 3" sheetId="2" r:id="rId2"/>
    <sheet name="прил 4" sheetId="3" r:id="rId3"/>
  </sheets>
  <definedNames>
    <definedName name="_xlnm._FilterDatabase" localSheetId="1" hidden="1">'прил 3'!$A$10:$I$120</definedName>
    <definedName name="_xlnm.Print_Titles" localSheetId="0">'прил 2'!$9:$10</definedName>
  </definedNames>
  <calcPr fullCalcOnLoad="1"/>
</workbook>
</file>

<file path=xl/sharedStrings.xml><?xml version="1.0" encoding="utf-8"?>
<sst xmlns="http://schemas.openxmlformats.org/spreadsheetml/2006/main" count="1068" uniqueCount="294">
  <si>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</si>
  <si>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</si>
  <si>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</si>
  <si>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</si>
  <si>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</si>
  <si>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</si>
  <si>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</si>
  <si>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</si>
  <si>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</si>
  <si>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</si>
  <si>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</si>
  <si>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</si>
  <si>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</si>
  <si>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</si>
  <si>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</si>
  <si>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</si>
  <si>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</si>
  <si>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</si>
  <si>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</si>
  <si>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</si>
  <si>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</si>
  <si>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</si>
  <si>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</si>
  <si>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</si>
  <si>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</si>
  <si>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</si>
  <si>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</si>
  <si>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</si>
  <si>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</si>
  <si>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</si>
  <si>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</si>
  <si>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</si>
  <si>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</si>
  <si>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</si>
  <si>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</si>
  <si>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</si>
  <si>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</si>
  <si>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</si>
  <si>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</si>
  <si>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</si>
  <si>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</si>
  <si>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</si>
  <si>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</si>
  <si>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</si>
  <si>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</si>
  <si>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</si>
  <si>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</si>
  <si>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</si>
  <si>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</si>
  <si>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</si>
  <si>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</si>
  <si>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</si>
  <si>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</si>
  <si>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</si>
  <si>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</si>
  <si>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</si>
  <si>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</si>
  <si>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</si>
  <si>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</si>
  <si>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</si>
  <si>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</si>
  <si>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</si>
  <si>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</si>
  <si>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</si>
  <si>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</si>
  <si>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</si>
  <si>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</si>
  <si>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</si>
  <si>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</si>
  <si>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</si>
  <si>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</si>
  <si>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</si>
  <si>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</si>
  <si>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</si>
  <si>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</si>
  <si>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</si>
  <si>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</si>
  <si>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</si>
  <si>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</si>
  <si>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</si>
  <si>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</si>
  <si>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</si>
  <si>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</si>
  <si>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</si>
  <si>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</si>
  <si>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</si>
  <si>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</si>
  <si>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</si>
  <si>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</si>
  <si>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</si>
  <si>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</si>
  <si>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</si>
  <si>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</si>
  <si>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</si>
  <si>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</si>
  <si>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</si>
  <si>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</si>
  <si>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</si>
  <si>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</si>
  <si>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</si>
  <si>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</si>
  <si>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</si>
  <si>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</si>
  <si>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</si>
  <si>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</si>
  <si>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</si>
  <si>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</si>
  <si>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</si>
  <si>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</si>
  <si>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</si>
  <si>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</si>
  <si>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</si>
  <si>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</si>
  <si>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</si>
  <si>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</si>
  <si>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</si>
  <si>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</si>
  <si>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</si>
  <si>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</si>
  <si>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</si>
  <si>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</si>
  <si>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</si>
  <si>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</si>
  <si>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</si>
  <si>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</si>
  <si>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 xml:space="preserve">Ведомственная структура расходов  бюджета Изумрудновского сельсовета </t>
  </si>
  <si>
    <t xml:space="preserve">Распределение бюджетных ассигнований по целевым статьям (муниципальным программам бюджета Изумрудновского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</si>
  <si>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Муниципальная программа Изумрудновского сельсовета "Содействие развитию муниципального образования  Изумрудновский сельсовет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</si>
  <si>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 сельсовета"</t>
  </si>
  <si>
    <r>
      <t>Муниципальная программа  Изумрудновского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сельсовета "Развитие культуры на 2014-2016 годы"</t>
    </r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</si>
  <si>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</si>
  <si>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</si>
  <si>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</si>
  <si>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</si>
  <si>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</si>
  <si>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</si>
  <si>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</si>
  <si>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</si>
  <si>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</si>
  <si>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>Муниципальная программа"Содействие развитию муниципального образования Изумрудновского сельсовета  на 2014-2016 годы"</t>
  </si>
  <si>
    <t>Муниципальная программа "Содействие развитию муниципального образования  Изумрудновского сельсовета на 2014-2016 годы"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</si>
  <si>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</si>
  <si>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</si>
  <si>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</si>
  <si>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</si>
  <si>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</si>
  <si>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</si>
  <si>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</si>
  <si>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</si>
  <si>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</si>
  <si>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</si>
  <si>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811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</si>
  <si>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</si>
  <si>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</si>
  <si>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</si>
  <si>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</si>
  <si>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</si>
  <si>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</si>
  <si>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</si>
  <si>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</si>
  <si>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</si>
  <si>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</si>
  <si>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</si>
  <si>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</si>
  <si>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</si>
  <si>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</si>
  <si>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</si>
  <si>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</si>
  <si>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</si>
  <si>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</si>
  <si>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</si>
  <si>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</si>
  <si>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</si>
  <si>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</si>
  <si>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</si>
  <si>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</si>
  <si>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</si>
  <si>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</si>
  <si>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</si>
  <si>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</si>
  <si>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</si>
  <si>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</si>
  <si>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</si>
  <si>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</si>
  <si>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</si>
  <si>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</si>
  <si>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</si>
  <si>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</si>
  <si>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</si>
  <si>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</si>
  <si>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</si>
  <si>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</si>
  <si>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</si>
  <si>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ВСЕГО</t>
  </si>
  <si>
    <r>
      <t>Администрация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Изумрудновского</t>
    </r>
    <r>
      <rPr>
        <b/>
        <sz val="8"/>
        <rFont val="Times New Roman"/>
        <family val="1"/>
      </rPr>
      <t xml:space="preserve"> сельсовета Ирбейского района Красноярского края</t>
    </r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</si>
  <si>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сельсовета"</t>
    </r>
  </si>
  <si>
    <r>
      <t>Муниципальная программа"Содействие развитию муниципального образования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  на 2014-2016 годы"</t>
    </r>
  </si>
  <si>
    <r>
      <t>Муниципальная программа 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 "Развитие культуры на 2014-2016 годы"</t>
    </r>
  </si>
  <si>
    <t>39</t>
  </si>
  <si>
    <t xml:space="preserve">Мероприятия по обеспечению первичных мер пожарной безопаснояти </t>
  </si>
  <si>
    <t>Содержание автомобильных дорог и сооружений</t>
  </si>
  <si>
    <t>Непрогармные расходы главы и местной администрации</t>
  </si>
  <si>
    <t xml:space="preserve">Непрограммные расходы  </t>
  </si>
  <si>
    <t>Обеспечение деятельности финансовых, налоговых и таможенных органов  и органов финансового (фин-бюд) надзора</t>
  </si>
  <si>
    <t>Осуществление полномочий по созданию и обеспечению деятельности админ. комиссий в рамках непрограммных расходов органов судебной власти</t>
  </si>
  <si>
    <t>Сумма на          2018 год</t>
  </si>
  <si>
    <t>новского Совета депутатов</t>
  </si>
  <si>
    <t>2200000000</t>
  </si>
  <si>
    <t>2200004600</t>
  </si>
  <si>
    <t>2200007050</t>
  </si>
  <si>
    <t>2200075140</t>
  </si>
  <si>
    <t>2200051180</t>
  </si>
  <si>
    <t>0100000000</t>
  </si>
  <si>
    <t>0140000000</t>
  </si>
  <si>
    <t>0140099000</t>
  </si>
  <si>
    <t>0120000000</t>
  </si>
  <si>
    <t>0120060020</t>
  </si>
  <si>
    <t>0150000000</t>
  </si>
  <si>
    <t>0150005000</t>
  </si>
  <si>
    <t>0110000000</t>
  </si>
  <si>
    <t>0110060000</t>
  </si>
  <si>
    <t>0200000000</t>
  </si>
  <si>
    <t>0210000000</t>
  </si>
  <si>
    <t>0210044090</t>
  </si>
  <si>
    <t>0130000000</t>
  </si>
  <si>
    <t>0130004600</t>
  </si>
  <si>
    <t>01100600000</t>
  </si>
  <si>
    <t>0120060000</t>
  </si>
  <si>
    <t>220000000</t>
  </si>
  <si>
    <t>к  решению Изумруд-</t>
  </si>
  <si>
    <t>к решению Изумрудновского</t>
  </si>
  <si>
    <t>к решению Изумруд-</t>
  </si>
  <si>
    <t>0310</t>
  </si>
  <si>
    <t xml:space="preserve">Субсидии на обеспечение пожарной безопаснояти </t>
  </si>
  <si>
    <t>Софинансирование на обеспечение пожарной безопасности</t>
  </si>
  <si>
    <t>244</t>
  </si>
  <si>
    <t>74</t>
  </si>
  <si>
    <t>75</t>
  </si>
  <si>
    <t>76</t>
  </si>
  <si>
    <t>77</t>
  </si>
  <si>
    <t>78</t>
  </si>
  <si>
    <t>79</t>
  </si>
  <si>
    <t>81</t>
  </si>
  <si>
    <t>82</t>
  </si>
  <si>
    <t>Обеспечение пожарной безопасности</t>
  </si>
  <si>
    <t>Обеспечение пожарной безопасности (софинансирование)</t>
  </si>
  <si>
    <t>0505</t>
  </si>
  <si>
    <t>Другие вопросы в области жилищно-коммунального хозяйства</t>
  </si>
  <si>
    <t>Иные  межбюджетные трансферты (софинансирование)</t>
  </si>
  <si>
    <t>Межбюджетные трансферты (софинанасирование)</t>
  </si>
  <si>
    <t>0110070000</t>
  </si>
  <si>
    <t>0110060010</t>
  </si>
  <si>
    <t>0110060050</t>
  </si>
  <si>
    <t>80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</si>
  <si>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</si>
  <si>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</si>
  <si>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</si>
  <si>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</si>
  <si>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</si>
  <si>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</si>
  <si>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</si>
  <si>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</si>
  <si>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</si>
  <si>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</si>
  <si>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</si>
  <si>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</si>
  <si>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</si>
  <si>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</si>
  <si>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</si>
  <si>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</si>
  <si>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</si>
  <si>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</si>
  <si>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Приложение 3</t>
  </si>
  <si>
    <t>Приложение 4</t>
  </si>
  <si>
    <t>1090074120</t>
  </si>
  <si>
    <t>10900S4120</t>
  </si>
  <si>
    <t>0120075080</t>
  </si>
  <si>
    <t>01200S5080</t>
  </si>
  <si>
    <t>Содержание автомобильных дорог и сооружений (софинансирование)</t>
  </si>
  <si>
    <t>0110077410</t>
  </si>
  <si>
    <t>Сумма на 2019 год</t>
  </si>
  <si>
    <t>Сумма на 2020 год</t>
  </si>
  <si>
    <t>Распределение расходов бюджета Изумрудновского сельсовета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</si>
  <si>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20178год</t>
  </si>
  <si>
    <t>Сумма на          2019 год</t>
  </si>
  <si>
    <t>Сумма на          2020 год</t>
  </si>
  <si>
    <t>на 2018 год и плановый период на 2019-2020 годов.</t>
  </si>
  <si>
    <t>0140074120</t>
  </si>
  <si>
    <t>01400S4120</t>
  </si>
  <si>
    <t>на 2018 год  и плановый период 2019-2020 годов</t>
  </si>
  <si>
    <t>Приложение 2</t>
  </si>
  <si>
    <t>от 06.09.2018г.</t>
  </si>
  <si>
    <t>№ __-рс</t>
  </si>
  <si>
    <t>от  06.09.2018г. №   -рс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</si>
</sst>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6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4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4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0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170" fontId="15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top" wrapText="1"/>
    </xf>
    <xf numFmtId="0" fontId="15" fillId="0" borderId="0" xfId="0" applyFont="1" applyAlignment="1">
      <alignment wrapText="1"/>
    </xf>
    <xf numFmtId="4" fontId="8" fillId="0" borderId="10" xfId="0" applyNumberFormat="1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170" fontId="8" fillId="0" borderId="0" xfId="0" applyNumberFormat="1" applyFont="1" applyFill="1" applyAlignment="1">
      <alignment horizontal="right"/>
    </xf>
    <xf numFmtId="170" fontId="15" fillId="0" borderId="0" xfId="0" applyNumberFormat="1" applyFont="1" applyFill="1" applyAlignment="1">
      <alignment horizontal="left"/>
    </xf>
    <xf numFmtId="170" fontId="15" fillId="0" borderId="0" xfId="0" applyNumberFormat="1" applyFont="1" applyFill="1" applyAlignment="1">
      <alignment horizontal="right"/>
    </xf>
    <xf numFmtId="0" fontId="27" fillId="0" borderId="10" xfId="0" applyNumberFormat="1" applyFont="1" applyBorder="1" applyAlignment="1">
      <alignment vertical="top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center"/>
    </xf>
    <xf numFmtId="170" fontId="15" fillId="0" borderId="0" xfId="0" applyNumberFormat="1" applyFont="1" applyFill="1" applyAlignment="1">
      <alignment horizontal="left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5.75390625" style="9" customWidth="1"/>
    <col min="2" max="2" width="32.125" style="10" customWidth="1"/>
    <col min="3" max="3" width="6.625" style="11" customWidth="1"/>
    <col min="4" max="4" width="17.375" style="12" customWidth="1"/>
    <col min="5" max="5" width="16.875" style="12" customWidth="1"/>
    <col min="6" max="6" width="17.00390625" style="12" customWidth="1"/>
    <col min="7" max="16384" width="9.125" style="6" customWidth="1"/>
  </cols>
  <sheetData>
    <row r="1" spans="1:6" s="1" customFormat="1" ht="15.75">
      <c r="A1" s="3"/>
      <c r="B1" s="115"/>
      <c r="C1" s="37"/>
      <c r="D1" s="116"/>
      <c r="E1" s="117" t="s">
        <v>290</v>
      </c>
      <c r="F1" s="116"/>
    </row>
    <row r="2" spans="1:6" s="1" customFormat="1" ht="15.75">
      <c r="A2" s="3"/>
      <c r="B2" s="115"/>
      <c r="C2" s="37"/>
      <c r="D2" s="118"/>
      <c r="E2" s="130" t="s">
        <v>230</v>
      </c>
      <c r="F2" s="130"/>
    </row>
    <row r="3" spans="1:6" s="1" customFormat="1" ht="15.75">
      <c r="A3" s="3"/>
      <c r="B3" s="115"/>
      <c r="C3" s="37"/>
      <c r="D3" s="118"/>
      <c r="E3" s="130" t="s">
        <v>37</v>
      </c>
      <c r="F3" s="130"/>
    </row>
    <row r="4" spans="1:6" s="1" customFormat="1" ht="15.75">
      <c r="A4" s="3"/>
      <c r="B4" s="115"/>
      <c r="C4" s="37"/>
      <c r="D4" s="118"/>
      <c r="E4" s="130" t="s">
        <v>293</v>
      </c>
      <c r="F4" s="130"/>
    </row>
    <row r="5" spans="1:6" s="1" customFormat="1" ht="1.5" customHeight="1">
      <c r="A5" s="4"/>
      <c r="D5" s="7"/>
      <c r="E5" s="7"/>
      <c r="F5" s="7"/>
    </row>
    <row r="6" spans="1:6" s="1" customFormat="1" ht="45.75" customHeight="1">
      <c r="A6" s="133" t="s">
        <v>282</v>
      </c>
      <c r="B6" s="133"/>
      <c r="C6" s="133"/>
      <c r="D6" s="133"/>
      <c r="E6" s="133"/>
      <c r="F6" s="133"/>
    </row>
    <row r="7" spans="1:6" s="1" customFormat="1" ht="1.5" customHeight="1">
      <c r="A7" s="5"/>
      <c r="B7" s="2"/>
      <c r="C7" s="2"/>
      <c r="D7" s="13"/>
      <c r="E7" s="13"/>
      <c r="F7" s="13"/>
    </row>
    <row r="8" spans="1:6" s="1" customFormat="1" ht="15.75">
      <c r="A8" s="4"/>
      <c r="D8" s="8"/>
      <c r="E8" s="8"/>
      <c r="F8" s="8" t="s">
        <v>79</v>
      </c>
    </row>
    <row r="9" spans="1:6" ht="45" customHeight="1">
      <c r="A9" s="98" t="s">
        <v>88</v>
      </c>
      <c r="B9" s="98" t="s">
        <v>89</v>
      </c>
      <c r="C9" s="99" t="s">
        <v>90</v>
      </c>
      <c r="D9" s="100" t="s">
        <v>283</v>
      </c>
      <c r="E9" s="100" t="s">
        <v>280</v>
      </c>
      <c r="F9" s="100" t="s">
        <v>281</v>
      </c>
    </row>
    <row r="10" spans="1:6" ht="12.75">
      <c r="A10" s="101" t="s">
        <v>91</v>
      </c>
      <c r="B10" s="102" t="s">
        <v>91</v>
      </c>
      <c r="C10" s="102" t="s">
        <v>92</v>
      </c>
      <c r="D10" s="103" t="s">
        <v>93</v>
      </c>
      <c r="E10" s="103" t="s">
        <v>94</v>
      </c>
      <c r="F10" s="103" t="s">
        <v>95</v>
      </c>
    </row>
    <row r="11" spans="1:6" ht="12.75">
      <c r="A11" s="101" t="s">
        <v>91</v>
      </c>
      <c r="B11" s="104" t="s">
        <v>98</v>
      </c>
      <c r="C11" s="105" t="s">
        <v>99</v>
      </c>
      <c r="D11" s="106">
        <f>D12+D13+D14+D15</f>
        <v>3008733.36</v>
      </c>
      <c r="E11" s="106">
        <f>E12+E13+E14+E15</f>
        <v>2615926.18</v>
      </c>
      <c r="F11" s="106">
        <f>F12+F13+F14+F15</f>
        <v>2615926.18</v>
      </c>
    </row>
    <row r="12" spans="1:6" ht="35.25" customHeight="1">
      <c r="A12" s="101" t="s">
        <v>92</v>
      </c>
      <c r="B12" s="119" t="s">
        <v>58</v>
      </c>
      <c r="C12" s="101" t="s">
        <v>100</v>
      </c>
      <c r="D12" s="108">
        <v>614312.6</v>
      </c>
      <c r="E12" s="108">
        <v>495518.93</v>
      </c>
      <c r="F12" s="108">
        <v>495518.93</v>
      </c>
    </row>
    <row r="13" spans="1:6" ht="55.5" customHeight="1">
      <c r="A13" s="101" t="s">
        <v>93</v>
      </c>
      <c r="B13" s="119" t="s">
        <v>59</v>
      </c>
      <c r="C13" s="99" t="s">
        <v>82</v>
      </c>
      <c r="D13" s="109">
        <v>2358800.76</v>
      </c>
      <c r="E13" s="109">
        <v>2084939.25</v>
      </c>
      <c r="F13" s="109">
        <v>2084939.25</v>
      </c>
    </row>
    <row r="14" spans="1:6" ht="33.75">
      <c r="A14" s="101" t="s">
        <v>94</v>
      </c>
      <c r="B14" s="119" t="s">
        <v>203</v>
      </c>
      <c r="C14" s="99" t="s">
        <v>106</v>
      </c>
      <c r="D14" s="109">
        <v>30620</v>
      </c>
      <c r="E14" s="109">
        <v>30468</v>
      </c>
      <c r="F14" s="109">
        <v>30468</v>
      </c>
    </row>
    <row r="15" spans="1:6" ht="12.75">
      <c r="A15" s="101" t="s">
        <v>95</v>
      </c>
      <c r="B15" s="119" t="s">
        <v>60</v>
      </c>
      <c r="C15" s="99" t="s">
        <v>44</v>
      </c>
      <c r="D15" s="109">
        <v>5000</v>
      </c>
      <c r="E15" s="109">
        <v>5000</v>
      </c>
      <c r="F15" s="109">
        <v>5000</v>
      </c>
    </row>
    <row r="16" spans="1:6" ht="45">
      <c r="A16" s="101" t="s">
        <v>96</v>
      </c>
      <c r="B16" s="119" t="s">
        <v>204</v>
      </c>
      <c r="C16" s="99" t="s">
        <v>45</v>
      </c>
      <c r="D16" s="109">
        <v>2681</v>
      </c>
      <c r="E16" s="109">
        <v>2700</v>
      </c>
      <c r="F16" s="109">
        <v>2700</v>
      </c>
    </row>
    <row r="17" spans="1:6" ht="12.75">
      <c r="A17" s="101" t="s">
        <v>97</v>
      </c>
      <c r="B17" s="104" t="s">
        <v>53</v>
      </c>
      <c r="C17" s="110" t="s">
        <v>49</v>
      </c>
      <c r="D17" s="111">
        <f>D18</f>
        <v>79611.03</v>
      </c>
      <c r="E17" s="111">
        <f>E18</f>
        <v>66059</v>
      </c>
      <c r="F17" s="111">
        <f>F18</f>
        <v>0</v>
      </c>
    </row>
    <row r="18" spans="1:6" ht="25.5">
      <c r="A18" s="101" t="s">
        <v>101</v>
      </c>
      <c r="B18" s="107" t="s">
        <v>54</v>
      </c>
      <c r="C18" s="99" t="s">
        <v>50</v>
      </c>
      <c r="D18" s="109">
        <v>79611.03</v>
      </c>
      <c r="E18" s="109">
        <v>66059</v>
      </c>
      <c r="F18" s="109">
        <v>0</v>
      </c>
    </row>
    <row r="19" spans="1:6" ht="24.75" customHeight="1">
      <c r="A19" s="101" t="s">
        <v>102</v>
      </c>
      <c r="B19" s="104" t="s">
        <v>52</v>
      </c>
      <c r="C19" s="110" t="s">
        <v>51</v>
      </c>
      <c r="D19" s="111">
        <f>D20+D21</f>
        <v>44907.5</v>
      </c>
      <c r="E19" s="111">
        <f>E20</f>
        <v>24800</v>
      </c>
      <c r="F19" s="111">
        <f>F20</f>
        <v>24800</v>
      </c>
    </row>
    <row r="20" spans="1:6" ht="51">
      <c r="A20" s="101" t="s">
        <v>103</v>
      </c>
      <c r="B20" s="112" t="s">
        <v>29</v>
      </c>
      <c r="C20" s="99" t="s">
        <v>30</v>
      </c>
      <c r="D20" s="109">
        <v>24800</v>
      </c>
      <c r="E20" s="109">
        <v>24800</v>
      </c>
      <c r="F20" s="109">
        <v>24800</v>
      </c>
    </row>
    <row r="21" spans="1:6" ht="12.75">
      <c r="A21" s="101" t="s">
        <v>104</v>
      </c>
      <c r="B21" s="107" t="s">
        <v>244</v>
      </c>
      <c r="C21" s="99" t="s">
        <v>232</v>
      </c>
      <c r="D21" s="109">
        <v>20107.5</v>
      </c>
      <c r="E21" s="109"/>
      <c r="F21" s="109"/>
    </row>
    <row r="22" spans="1:6" ht="12.75">
      <c r="A22" s="101" t="s">
        <v>105</v>
      </c>
      <c r="B22" s="104" t="s">
        <v>86</v>
      </c>
      <c r="C22" s="110" t="s">
        <v>87</v>
      </c>
      <c r="D22" s="111">
        <f>D23</f>
        <v>178891</v>
      </c>
      <c r="E22" s="111">
        <f>E23</f>
        <v>55481</v>
      </c>
      <c r="F22" s="111">
        <f>F23</f>
        <v>57275</v>
      </c>
    </row>
    <row r="23" spans="1:6" ht="25.5" customHeight="1">
      <c r="A23" s="101" t="s">
        <v>130</v>
      </c>
      <c r="B23" s="113" t="s">
        <v>2</v>
      </c>
      <c r="C23" s="99" t="s">
        <v>14</v>
      </c>
      <c r="D23" s="109">
        <v>178891</v>
      </c>
      <c r="E23" s="109">
        <v>55481</v>
      </c>
      <c r="F23" s="109">
        <v>57275</v>
      </c>
    </row>
    <row r="24" spans="1:6" ht="15" customHeight="1">
      <c r="A24" s="101" t="s">
        <v>141</v>
      </c>
      <c r="B24" s="104" t="s">
        <v>107</v>
      </c>
      <c r="C24" s="110" t="s">
        <v>108</v>
      </c>
      <c r="D24" s="111">
        <f>D26+D29</f>
        <v>2313490</v>
      </c>
      <c r="E24" s="111">
        <f>E25+E26</f>
        <v>414102.95</v>
      </c>
      <c r="F24" s="111">
        <f>F25+F26</f>
        <v>414102.95</v>
      </c>
    </row>
    <row r="25" spans="1:6" ht="12.75" hidden="1">
      <c r="A25" s="101"/>
      <c r="B25" s="107" t="s">
        <v>39</v>
      </c>
      <c r="C25" s="99" t="s">
        <v>109</v>
      </c>
      <c r="D25" s="109">
        <f>'прил 3'!G86</f>
        <v>0</v>
      </c>
      <c r="E25" s="109">
        <f>'прил 3'!H86</f>
        <v>0</v>
      </c>
      <c r="F25" s="109">
        <f>'прил 3'!I86</f>
        <v>0</v>
      </c>
    </row>
    <row r="26" spans="1:6" ht="12.75">
      <c r="A26" s="101" t="s">
        <v>142</v>
      </c>
      <c r="B26" s="107" t="s">
        <v>20</v>
      </c>
      <c r="C26" s="99" t="s">
        <v>19</v>
      </c>
      <c r="D26" s="109">
        <v>720250</v>
      </c>
      <c r="E26" s="109">
        <v>414102.95</v>
      </c>
      <c r="F26" s="109">
        <v>414102.95</v>
      </c>
    </row>
    <row r="27" spans="1:6" ht="12.75" hidden="1">
      <c r="A27" s="101"/>
      <c r="B27" s="104" t="s">
        <v>110</v>
      </c>
      <c r="C27" s="110" t="s">
        <v>111</v>
      </c>
      <c r="D27" s="111">
        <f>D28</f>
        <v>0</v>
      </c>
      <c r="E27" s="111">
        <f>E28</f>
        <v>0</v>
      </c>
      <c r="F27" s="111">
        <f>F28</f>
        <v>0</v>
      </c>
    </row>
    <row r="28" spans="1:6" ht="12.75" hidden="1">
      <c r="A28" s="101"/>
      <c r="B28" s="107" t="s">
        <v>33</v>
      </c>
      <c r="C28" s="99" t="s">
        <v>34</v>
      </c>
      <c r="D28" s="109"/>
      <c r="E28" s="109"/>
      <c r="F28" s="109"/>
    </row>
    <row r="29" spans="1:6" ht="25.5">
      <c r="A29" s="101" t="s">
        <v>143</v>
      </c>
      <c r="B29" s="113" t="s">
        <v>247</v>
      </c>
      <c r="C29" s="99" t="s">
        <v>246</v>
      </c>
      <c r="D29" s="109">
        <v>1593240</v>
      </c>
      <c r="E29" s="109"/>
      <c r="F29" s="109"/>
    </row>
    <row r="30" spans="1:6" ht="12.75" hidden="1">
      <c r="A30" s="101" t="s">
        <v>131</v>
      </c>
      <c r="B30" s="104" t="s">
        <v>46</v>
      </c>
      <c r="C30" s="110" t="s">
        <v>80</v>
      </c>
      <c r="D30" s="111">
        <f>D31</f>
        <v>0</v>
      </c>
      <c r="E30" s="111">
        <f>E31</f>
        <v>1621582.06</v>
      </c>
      <c r="F30" s="111">
        <f>F31</f>
        <v>1621582.06</v>
      </c>
    </row>
    <row r="31" spans="1:6" ht="12.75" hidden="1">
      <c r="A31" s="101" t="s">
        <v>144</v>
      </c>
      <c r="B31" s="107" t="s">
        <v>40</v>
      </c>
      <c r="C31" s="99" t="s">
        <v>81</v>
      </c>
      <c r="D31" s="109"/>
      <c r="E31" s="109">
        <v>1621582.06</v>
      </c>
      <c r="F31" s="109">
        <v>1621582.06</v>
      </c>
    </row>
    <row r="32" spans="1:6" ht="12.75" hidden="1">
      <c r="A32" s="101"/>
      <c r="B32" s="104" t="s">
        <v>83</v>
      </c>
      <c r="C32" s="110" t="s">
        <v>84</v>
      </c>
      <c r="D32" s="111"/>
      <c r="E32" s="111"/>
      <c r="F32" s="111"/>
    </row>
    <row r="33" spans="1:6" ht="12.75" hidden="1">
      <c r="A33" s="101"/>
      <c r="B33" s="107" t="s">
        <v>41</v>
      </c>
      <c r="C33" s="99" t="s">
        <v>85</v>
      </c>
      <c r="D33" s="109"/>
      <c r="E33" s="109"/>
      <c r="F33" s="109"/>
    </row>
    <row r="34" spans="1:6" ht="12.75">
      <c r="A34" s="101" t="s">
        <v>131</v>
      </c>
      <c r="B34" s="104" t="s">
        <v>42</v>
      </c>
      <c r="C34" s="110" t="s">
        <v>43</v>
      </c>
      <c r="D34" s="111">
        <f>D35</f>
        <v>18053</v>
      </c>
      <c r="E34" s="111">
        <f>E35</f>
        <v>17413</v>
      </c>
      <c r="F34" s="111">
        <f>F35</f>
        <v>17413</v>
      </c>
    </row>
    <row r="35" spans="1:6" ht="26.25" customHeight="1">
      <c r="A35" s="101" t="s">
        <v>144</v>
      </c>
      <c r="B35" s="107" t="s">
        <v>47</v>
      </c>
      <c r="C35" s="99" t="s">
        <v>48</v>
      </c>
      <c r="D35" s="109">
        <v>18053</v>
      </c>
      <c r="E35" s="109">
        <f>'прил 3'!H113</f>
        <v>17413</v>
      </c>
      <c r="F35" s="109">
        <f>'прил 3'!I113</f>
        <v>17413</v>
      </c>
    </row>
    <row r="36" spans="1:6" ht="12.75">
      <c r="A36" s="101" t="s">
        <v>132</v>
      </c>
      <c r="B36" s="134" t="s">
        <v>57</v>
      </c>
      <c r="C36" s="135"/>
      <c r="D36" s="111">
        <f>D11+D16+D17+D19+D22+D24+D27+D30+D32+D34</f>
        <v>5646366.89</v>
      </c>
      <c r="E36" s="114">
        <f>E11+E16+E17+E19+E22+E24+E27+E30+E32+E34</f>
        <v>4818064.19</v>
      </c>
      <c r="F36" s="114">
        <f>F11+F16+F17+F19+F22+F24+F27+F30+F32+F34</f>
        <v>4753799.19</v>
      </c>
    </row>
    <row r="37" spans="1:6" ht="12.75">
      <c r="A37" s="101" t="s">
        <v>145</v>
      </c>
      <c r="B37" s="104" t="s">
        <v>55</v>
      </c>
      <c r="C37" s="99" t="s">
        <v>56</v>
      </c>
      <c r="D37" s="109">
        <f>'прил 3'!G119</f>
        <v>0</v>
      </c>
      <c r="E37" s="109">
        <v>120451.6</v>
      </c>
      <c r="F37" s="109">
        <v>237689.96</v>
      </c>
    </row>
    <row r="38" spans="1:6" ht="12.75">
      <c r="A38" s="131" t="s">
        <v>193</v>
      </c>
      <c r="B38" s="132"/>
      <c r="C38" s="110"/>
      <c r="D38" s="111">
        <f>D36+D37</f>
        <v>5646366.89</v>
      </c>
      <c r="E38" s="111">
        <f>E36+E37</f>
        <v>4938515.79</v>
      </c>
      <c r="F38" s="111">
        <f>F36+F37</f>
        <v>4991489.15</v>
      </c>
    </row>
  </sheetData>
  <sheetProtection/>
  <mergeCells count="6">
    <mergeCell ref="E3:F3"/>
    <mergeCell ref="E2:F2"/>
    <mergeCell ref="A38:B38"/>
    <mergeCell ref="A6:F6"/>
    <mergeCell ref="E4:F4"/>
    <mergeCell ref="B36:C36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90" zoomScaleNormal="90" zoomScaleSheetLayoutView="75" zoomScalePageLayoutView="0" workbookViewId="0" topLeftCell="A74">
      <selection activeCell="G95" sqref="G95"/>
    </sheetView>
  </sheetViews>
  <sheetFormatPr defaultColWidth="9.00390625" defaultRowHeight="12.75"/>
  <cols>
    <col min="1" max="1" width="6.75390625" style="16" customWidth="1"/>
    <col min="2" max="2" width="44.375" style="17" customWidth="1"/>
    <col min="3" max="3" width="11.125" style="19" customWidth="1"/>
    <col min="4" max="4" width="11.875" style="19" customWidth="1"/>
    <col min="5" max="5" width="11.625" style="20" customWidth="1"/>
    <col min="6" max="6" width="10.625" style="19" customWidth="1"/>
    <col min="7" max="9" width="15.625" style="26" customWidth="1"/>
    <col min="10" max="16384" width="9.125" style="1" customWidth="1"/>
  </cols>
  <sheetData>
    <row r="1" spans="7:9" ht="18.75">
      <c r="G1" s="21"/>
      <c r="H1" s="94" t="s">
        <v>272</v>
      </c>
      <c r="I1" s="62"/>
    </row>
    <row r="2" spans="7:9" ht="18.75">
      <c r="G2" s="22"/>
      <c r="H2" s="95" t="s">
        <v>231</v>
      </c>
      <c r="I2" s="63"/>
    </row>
    <row r="3" spans="7:9" ht="18.75">
      <c r="G3" s="22"/>
      <c r="H3" s="96" t="s">
        <v>206</v>
      </c>
      <c r="I3" s="63"/>
    </row>
    <row r="4" spans="6:9" ht="18" customHeight="1">
      <c r="F4" s="27"/>
      <c r="G4" s="23"/>
      <c r="H4" s="97" t="s">
        <v>291</v>
      </c>
      <c r="I4" s="64" t="s">
        <v>292</v>
      </c>
    </row>
    <row r="5" ht="15.75" hidden="1"/>
    <row r="6" spans="1:9" ht="18.75">
      <c r="A6" s="136" t="s">
        <v>125</v>
      </c>
      <c r="B6" s="136"/>
      <c r="C6" s="136"/>
      <c r="D6" s="136"/>
      <c r="E6" s="136"/>
      <c r="F6" s="136"/>
      <c r="G6" s="136"/>
      <c r="H6" s="136"/>
      <c r="I6" s="136"/>
    </row>
    <row r="7" spans="1:9" ht="18.75">
      <c r="A7" s="136" t="s">
        <v>286</v>
      </c>
      <c r="B7" s="136"/>
      <c r="C7" s="136"/>
      <c r="D7" s="136"/>
      <c r="E7" s="136"/>
      <c r="F7" s="136"/>
      <c r="G7" s="136"/>
      <c r="H7" s="136"/>
      <c r="I7" s="136"/>
    </row>
    <row r="8" spans="1:9" ht="2.25" customHeight="1">
      <c r="A8" s="15"/>
      <c r="B8" s="14"/>
      <c r="C8" s="24"/>
      <c r="D8" s="24"/>
      <c r="E8" s="25"/>
      <c r="F8" s="24"/>
      <c r="G8" s="21"/>
      <c r="H8" s="21"/>
      <c r="I8" s="21"/>
    </row>
    <row r="9" ht="15.75">
      <c r="I9" s="26" t="s">
        <v>123</v>
      </c>
    </row>
    <row r="10" spans="1:9" ht="38.25">
      <c r="A10" s="28" t="s">
        <v>88</v>
      </c>
      <c r="B10" s="28" t="s">
        <v>61</v>
      </c>
      <c r="C10" s="29" t="s">
        <v>62</v>
      </c>
      <c r="D10" s="29" t="s">
        <v>63</v>
      </c>
      <c r="E10" s="29" t="s">
        <v>35</v>
      </c>
      <c r="F10" s="29" t="s">
        <v>36</v>
      </c>
      <c r="G10" s="50" t="s">
        <v>205</v>
      </c>
      <c r="H10" s="50" t="s">
        <v>284</v>
      </c>
      <c r="I10" s="50" t="s">
        <v>285</v>
      </c>
    </row>
    <row r="11" spans="1:9" ht="11.25" customHeight="1">
      <c r="A11" s="31" t="s">
        <v>91</v>
      </c>
      <c r="B11" s="29" t="s">
        <v>92</v>
      </c>
      <c r="C11" s="31" t="s">
        <v>93</v>
      </c>
      <c r="D11" s="29" t="s">
        <v>94</v>
      </c>
      <c r="E11" s="31" t="s">
        <v>95</v>
      </c>
      <c r="F11" s="29" t="s">
        <v>96</v>
      </c>
      <c r="G11" s="31" t="s">
        <v>97</v>
      </c>
      <c r="H11" s="29" t="s">
        <v>101</v>
      </c>
      <c r="I11" s="31" t="s">
        <v>102</v>
      </c>
    </row>
    <row r="12" spans="1:9" ht="21" customHeight="1">
      <c r="A12" s="29" t="s">
        <v>91</v>
      </c>
      <c r="B12" s="120" t="s">
        <v>194</v>
      </c>
      <c r="C12" s="58" t="s">
        <v>151</v>
      </c>
      <c r="D12" s="58"/>
      <c r="E12" s="59"/>
      <c r="F12" s="58"/>
      <c r="G12" s="60">
        <f>G120</f>
        <v>5646366.89</v>
      </c>
      <c r="H12" s="60">
        <f>H120</f>
        <v>4938515.79</v>
      </c>
      <c r="I12" s="60">
        <f>I120</f>
        <v>4991489.15</v>
      </c>
    </row>
    <row r="13" spans="1:9" ht="15.75">
      <c r="A13" s="29" t="s">
        <v>92</v>
      </c>
      <c r="B13" s="121" t="s">
        <v>65</v>
      </c>
      <c r="C13" s="58" t="s">
        <v>151</v>
      </c>
      <c r="D13" s="29" t="s">
        <v>99</v>
      </c>
      <c r="E13" s="56" t="s">
        <v>64</v>
      </c>
      <c r="F13" s="29" t="s">
        <v>64</v>
      </c>
      <c r="G13" s="127">
        <f>G14+G19+G33+G28+G37</f>
        <v>3011414.36</v>
      </c>
      <c r="H13" s="127">
        <f>H14+H19+H33+H28+H37</f>
        <v>2618626.18</v>
      </c>
      <c r="I13" s="127">
        <f>I14+I19+I33+I28+I37</f>
        <v>2618626.18</v>
      </c>
    </row>
    <row r="14" spans="1:9" ht="22.5">
      <c r="A14" s="29" t="s">
        <v>93</v>
      </c>
      <c r="B14" s="121" t="s">
        <v>113</v>
      </c>
      <c r="C14" s="58" t="s">
        <v>151</v>
      </c>
      <c r="D14" s="29" t="s">
        <v>100</v>
      </c>
      <c r="E14" s="56" t="s">
        <v>64</v>
      </c>
      <c r="F14" s="29" t="s">
        <v>64</v>
      </c>
      <c r="G14" s="127">
        <f aca="true" t="shared" si="0" ref="G14:I17">G15</f>
        <v>614312.6</v>
      </c>
      <c r="H14" s="127">
        <f t="shared" si="0"/>
        <v>495518.93</v>
      </c>
      <c r="I14" s="127">
        <f t="shared" si="0"/>
        <v>495518.93</v>
      </c>
    </row>
    <row r="15" spans="1:9" ht="15.75">
      <c r="A15" s="29" t="s">
        <v>94</v>
      </c>
      <c r="B15" s="121" t="s">
        <v>202</v>
      </c>
      <c r="C15" s="58" t="s">
        <v>151</v>
      </c>
      <c r="D15" s="29" t="s">
        <v>100</v>
      </c>
      <c r="E15" s="29" t="s">
        <v>207</v>
      </c>
      <c r="F15" s="29" t="s">
        <v>64</v>
      </c>
      <c r="G15" s="50">
        <f t="shared" si="0"/>
        <v>614312.6</v>
      </c>
      <c r="H15" s="50">
        <f t="shared" si="0"/>
        <v>495518.93</v>
      </c>
      <c r="I15" s="50">
        <f t="shared" si="0"/>
        <v>495518.93</v>
      </c>
    </row>
    <row r="16" spans="1:9" ht="15.75">
      <c r="A16" s="29" t="s">
        <v>95</v>
      </c>
      <c r="B16" s="121" t="s">
        <v>201</v>
      </c>
      <c r="C16" s="58" t="s">
        <v>151</v>
      </c>
      <c r="D16" s="29" t="s">
        <v>100</v>
      </c>
      <c r="E16" s="29" t="s">
        <v>208</v>
      </c>
      <c r="F16" s="29" t="s">
        <v>64</v>
      </c>
      <c r="G16" s="50">
        <f t="shared" si="0"/>
        <v>614312.6</v>
      </c>
      <c r="H16" s="50">
        <f t="shared" si="0"/>
        <v>495518.93</v>
      </c>
      <c r="I16" s="50">
        <f t="shared" si="0"/>
        <v>495518.93</v>
      </c>
    </row>
    <row r="17" spans="1:9" ht="45">
      <c r="A17" s="29" t="s">
        <v>96</v>
      </c>
      <c r="B17" s="121" t="s">
        <v>66</v>
      </c>
      <c r="C17" s="58" t="s">
        <v>151</v>
      </c>
      <c r="D17" s="29" t="s">
        <v>100</v>
      </c>
      <c r="E17" s="29" t="s">
        <v>208</v>
      </c>
      <c r="F17" s="29" t="s">
        <v>67</v>
      </c>
      <c r="G17" s="50">
        <f t="shared" si="0"/>
        <v>614312.6</v>
      </c>
      <c r="H17" s="50">
        <f t="shared" si="0"/>
        <v>495518.93</v>
      </c>
      <c r="I17" s="50">
        <f t="shared" si="0"/>
        <v>495518.93</v>
      </c>
    </row>
    <row r="18" spans="1:9" ht="22.5">
      <c r="A18" s="29" t="s">
        <v>97</v>
      </c>
      <c r="B18" s="121" t="s">
        <v>68</v>
      </c>
      <c r="C18" s="58" t="s">
        <v>151</v>
      </c>
      <c r="D18" s="29" t="s">
        <v>100</v>
      </c>
      <c r="E18" s="29" t="s">
        <v>208</v>
      </c>
      <c r="F18" s="29" t="s">
        <v>69</v>
      </c>
      <c r="G18" s="50">
        <v>614312.6</v>
      </c>
      <c r="H18" s="50">
        <v>495518.93</v>
      </c>
      <c r="I18" s="50">
        <v>495518.93</v>
      </c>
    </row>
    <row r="19" spans="1:9" ht="33.75">
      <c r="A19" s="29" t="s">
        <v>101</v>
      </c>
      <c r="B19" s="121" t="s">
        <v>59</v>
      </c>
      <c r="C19" s="58" t="s">
        <v>151</v>
      </c>
      <c r="D19" s="29" t="s">
        <v>82</v>
      </c>
      <c r="E19" s="29" t="s">
        <v>64</v>
      </c>
      <c r="F19" s="29" t="s">
        <v>64</v>
      </c>
      <c r="G19" s="127">
        <f aca="true" t="shared" si="1" ref="G19:I20">G20</f>
        <v>2358800.76</v>
      </c>
      <c r="H19" s="127">
        <f t="shared" si="1"/>
        <v>2084939.25</v>
      </c>
      <c r="I19" s="127">
        <f t="shared" si="1"/>
        <v>2084939.25</v>
      </c>
    </row>
    <row r="20" spans="1:9" ht="22.5">
      <c r="A20" s="29" t="s">
        <v>102</v>
      </c>
      <c r="B20" s="121" t="s">
        <v>114</v>
      </c>
      <c r="C20" s="58" t="s">
        <v>151</v>
      </c>
      <c r="D20" s="29" t="s">
        <v>82</v>
      </c>
      <c r="E20" s="29" t="s">
        <v>207</v>
      </c>
      <c r="F20" s="29" t="s">
        <v>64</v>
      </c>
      <c r="G20" s="50">
        <f t="shared" si="1"/>
        <v>2358800.76</v>
      </c>
      <c r="H20" s="50">
        <f t="shared" si="1"/>
        <v>2084939.25</v>
      </c>
      <c r="I20" s="50">
        <f t="shared" si="1"/>
        <v>2084939.25</v>
      </c>
    </row>
    <row r="21" spans="1:9" ht="22.5">
      <c r="A21" s="29" t="s">
        <v>103</v>
      </c>
      <c r="B21" s="121" t="s">
        <v>112</v>
      </c>
      <c r="C21" s="58" t="s">
        <v>151</v>
      </c>
      <c r="D21" s="29" t="s">
        <v>82</v>
      </c>
      <c r="E21" s="29" t="s">
        <v>208</v>
      </c>
      <c r="F21" s="29" t="s">
        <v>64</v>
      </c>
      <c r="G21" s="50">
        <f>G22+G24+G26</f>
        <v>2358800.76</v>
      </c>
      <c r="H21" s="50">
        <f>H22+H24+H26</f>
        <v>2084939.25</v>
      </c>
      <c r="I21" s="50">
        <f>I22+I24+I26</f>
        <v>2084939.25</v>
      </c>
    </row>
    <row r="22" spans="1:9" ht="45">
      <c r="A22" s="29" t="s">
        <v>104</v>
      </c>
      <c r="B22" s="121" t="s">
        <v>66</v>
      </c>
      <c r="C22" s="58" t="s">
        <v>151</v>
      </c>
      <c r="D22" s="29" t="s">
        <v>82</v>
      </c>
      <c r="E22" s="29" t="s">
        <v>208</v>
      </c>
      <c r="F22" s="29" t="s">
        <v>67</v>
      </c>
      <c r="G22" s="50">
        <f>G23</f>
        <v>1680747</v>
      </c>
      <c r="H22" s="50">
        <f>H23</f>
        <v>1240980.33</v>
      </c>
      <c r="I22" s="50">
        <f>I23</f>
        <v>1240980.33</v>
      </c>
    </row>
    <row r="23" spans="1:9" ht="22.5">
      <c r="A23" s="29" t="s">
        <v>105</v>
      </c>
      <c r="B23" s="121" t="s">
        <v>68</v>
      </c>
      <c r="C23" s="58" t="s">
        <v>151</v>
      </c>
      <c r="D23" s="29" t="s">
        <v>82</v>
      </c>
      <c r="E23" s="29" t="s">
        <v>208</v>
      </c>
      <c r="F23" s="29" t="s">
        <v>69</v>
      </c>
      <c r="G23" s="50">
        <v>1680747</v>
      </c>
      <c r="H23" s="50">
        <v>1240980.33</v>
      </c>
      <c r="I23" s="50">
        <v>1240980.33</v>
      </c>
    </row>
    <row r="24" spans="1:9" ht="22.5">
      <c r="A24" s="29" t="s">
        <v>130</v>
      </c>
      <c r="B24" s="121" t="s">
        <v>70</v>
      </c>
      <c r="C24" s="58" t="s">
        <v>151</v>
      </c>
      <c r="D24" s="29" t="s">
        <v>82</v>
      </c>
      <c r="E24" s="29" t="s">
        <v>208</v>
      </c>
      <c r="F24" s="29" t="s">
        <v>71</v>
      </c>
      <c r="G24" s="50">
        <f>G25</f>
        <v>678053.76</v>
      </c>
      <c r="H24" s="50">
        <f>H25</f>
        <v>843958.92</v>
      </c>
      <c r="I24" s="50">
        <f>I25</f>
        <v>843958.92</v>
      </c>
    </row>
    <row r="25" spans="1:9" ht="22.5">
      <c r="A25" s="29" t="s">
        <v>141</v>
      </c>
      <c r="B25" s="121" t="s">
        <v>72</v>
      </c>
      <c r="C25" s="58" t="s">
        <v>151</v>
      </c>
      <c r="D25" s="29" t="s">
        <v>82</v>
      </c>
      <c r="E25" s="29" t="s">
        <v>208</v>
      </c>
      <c r="F25" s="29" t="s">
        <v>73</v>
      </c>
      <c r="G25" s="50">
        <v>678053.76</v>
      </c>
      <c r="H25" s="50">
        <v>843958.92</v>
      </c>
      <c r="I25" s="50">
        <v>843958.92</v>
      </c>
    </row>
    <row r="26" spans="1:9" ht="15.75">
      <c r="A26" s="29" t="s">
        <v>142</v>
      </c>
      <c r="B26" s="121" t="s">
        <v>9</v>
      </c>
      <c r="C26" s="58" t="s">
        <v>151</v>
      </c>
      <c r="D26" s="29" t="s">
        <v>82</v>
      </c>
      <c r="E26" s="29" t="s">
        <v>208</v>
      </c>
      <c r="F26" s="29" t="s">
        <v>10</v>
      </c>
      <c r="G26" s="50">
        <f>G27</f>
        <v>0</v>
      </c>
      <c r="H26" s="50">
        <f>H27</f>
        <v>0</v>
      </c>
      <c r="I26" s="50">
        <f>I27</f>
        <v>0</v>
      </c>
    </row>
    <row r="27" spans="1:9" ht="15.75">
      <c r="A27" s="29" t="s">
        <v>143</v>
      </c>
      <c r="B27" s="121" t="s">
        <v>26</v>
      </c>
      <c r="C27" s="58" t="s">
        <v>151</v>
      </c>
      <c r="D27" s="29" t="s">
        <v>82</v>
      </c>
      <c r="E27" s="29" t="s">
        <v>208</v>
      </c>
      <c r="F27" s="29" t="s">
        <v>25</v>
      </c>
      <c r="G27" s="50">
        <v>0</v>
      </c>
      <c r="H27" s="50">
        <v>0</v>
      </c>
      <c r="I27" s="50">
        <v>0</v>
      </c>
    </row>
    <row r="28" spans="1:9" ht="34.5">
      <c r="A28" s="29" t="s">
        <v>131</v>
      </c>
      <c r="B28" s="122" t="s">
        <v>8</v>
      </c>
      <c r="C28" s="58" t="s">
        <v>151</v>
      </c>
      <c r="D28" s="29" t="s">
        <v>106</v>
      </c>
      <c r="E28" s="29"/>
      <c r="F28" s="29"/>
      <c r="G28" s="127">
        <f aca="true" t="shared" si="2" ref="G28:I31">G29</f>
        <v>30620</v>
      </c>
      <c r="H28" s="127">
        <f t="shared" si="2"/>
        <v>30468</v>
      </c>
      <c r="I28" s="127">
        <f t="shared" si="2"/>
        <v>30468</v>
      </c>
    </row>
    <row r="29" spans="1:9" ht="28.5" customHeight="1">
      <c r="A29" s="29" t="s">
        <v>144</v>
      </c>
      <c r="B29" s="121" t="s">
        <v>114</v>
      </c>
      <c r="C29" s="58" t="s">
        <v>151</v>
      </c>
      <c r="D29" s="29" t="s">
        <v>106</v>
      </c>
      <c r="E29" s="29" t="s">
        <v>207</v>
      </c>
      <c r="F29" s="29"/>
      <c r="G29" s="50">
        <f t="shared" si="2"/>
        <v>30620</v>
      </c>
      <c r="H29" s="50">
        <f t="shared" si="2"/>
        <v>30468</v>
      </c>
      <c r="I29" s="50">
        <f t="shared" si="2"/>
        <v>30468</v>
      </c>
    </row>
    <row r="30" spans="1:9" ht="22.5">
      <c r="A30" s="29" t="s">
        <v>132</v>
      </c>
      <c r="B30" s="121" t="s">
        <v>112</v>
      </c>
      <c r="C30" s="58" t="s">
        <v>151</v>
      </c>
      <c r="D30" s="29" t="s">
        <v>106</v>
      </c>
      <c r="E30" s="29" t="s">
        <v>208</v>
      </c>
      <c r="F30" s="29"/>
      <c r="G30" s="50">
        <f t="shared" si="2"/>
        <v>30620</v>
      </c>
      <c r="H30" s="50">
        <f t="shared" si="2"/>
        <v>30468</v>
      </c>
      <c r="I30" s="50">
        <f t="shared" si="2"/>
        <v>30468</v>
      </c>
    </row>
    <row r="31" spans="1:9" ht="15.75">
      <c r="A31" s="29" t="s">
        <v>145</v>
      </c>
      <c r="B31" s="121" t="s">
        <v>9</v>
      </c>
      <c r="C31" s="58" t="s">
        <v>151</v>
      </c>
      <c r="D31" s="29" t="s">
        <v>106</v>
      </c>
      <c r="E31" s="29" t="s">
        <v>208</v>
      </c>
      <c r="F31" s="29" t="s">
        <v>10</v>
      </c>
      <c r="G31" s="50">
        <f t="shared" si="2"/>
        <v>30620</v>
      </c>
      <c r="H31" s="50">
        <f t="shared" si="2"/>
        <v>30468</v>
      </c>
      <c r="I31" s="50">
        <f t="shared" si="2"/>
        <v>30468</v>
      </c>
    </row>
    <row r="32" spans="1:9" ht="15.75">
      <c r="A32" s="29" t="s">
        <v>146</v>
      </c>
      <c r="B32" s="121" t="s">
        <v>26</v>
      </c>
      <c r="C32" s="58" t="s">
        <v>151</v>
      </c>
      <c r="D32" s="29" t="s">
        <v>106</v>
      </c>
      <c r="E32" s="29" t="s">
        <v>208</v>
      </c>
      <c r="F32" s="29" t="s">
        <v>25</v>
      </c>
      <c r="G32" s="50">
        <v>30620</v>
      </c>
      <c r="H32" s="50">
        <v>30468</v>
      </c>
      <c r="I32" s="50">
        <v>30468</v>
      </c>
    </row>
    <row r="33" spans="1:9" ht="15.75">
      <c r="A33" s="29" t="s">
        <v>147</v>
      </c>
      <c r="B33" s="121" t="s">
        <v>60</v>
      </c>
      <c r="C33" s="58" t="s">
        <v>151</v>
      </c>
      <c r="D33" s="29" t="s">
        <v>44</v>
      </c>
      <c r="E33" s="29"/>
      <c r="F33" s="29"/>
      <c r="G33" s="127">
        <f aca="true" t="shared" si="3" ref="G33:I35">G34</f>
        <v>5000</v>
      </c>
      <c r="H33" s="127">
        <f t="shared" si="3"/>
        <v>5000</v>
      </c>
      <c r="I33" s="127">
        <f t="shared" si="3"/>
        <v>5000</v>
      </c>
    </row>
    <row r="34" spans="1:9" ht="15.75">
      <c r="A34" s="29" t="s">
        <v>148</v>
      </c>
      <c r="B34" s="121" t="s">
        <v>115</v>
      </c>
      <c r="C34" s="58" t="s">
        <v>151</v>
      </c>
      <c r="D34" s="29" t="s">
        <v>44</v>
      </c>
      <c r="E34" s="29" t="s">
        <v>209</v>
      </c>
      <c r="F34" s="29"/>
      <c r="G34" s="50">
        <f t="shared" si="3"/>
        <v>5000</v>
      </c>
      <c r="H34" s="50">
        <f t="shared" si="3"/>
        <v>5000</v>
      </c>
      <c r="I34" s="50">
        <f t="shared" si="3"/>
        <v>5000</v>
      </c>
    </row>
    <row r="35" spans="1:9" ht="15.75">
      <c r="A35" s="29" t="s">
        <v>149</v>
      </c>
      <c r="B35" s="123" t="s">
        <v>74</v>
      </c>
      <c r="C35" s="58" t="s">
        <v>151</v>
      </c>
      <c r="D35" s="29" t="s">
        <v>44</v>
      </c>
      <c r="E35" s="29" t="s">
        <v>209</v>
      </c>
      <c r="F35" s="29" t="s">
        <v>75</v>
      </c>
      <c r="G35" s="50">
        <f t="shared" si="3"/>
        <v>5000</v>
      </c>
      <c r="H35" s="50">
        <f t="shared" si="3"/>
        <v>5000</v>
      </c>
      <c r="I35" s="50">
        <f t="shared" si="3"/>
        <v>5000</v>
      </c>
    </row>
    <row r="36" spans="1:9" ht="15.75">
      <c r="A36" s="29" t="s">
        <v>150</v>
      </c>
      <c r="B36" s="124" t="s">
        <v>1</v>
      </c>
      <c r="C36" s="58" t="s">
        <v>151</v>
      </c>
      <c r="D36" s="29" t="s">
        <v>44</v>
      </c>
      <c r="E36" s="29" t="s">
        <v>209</v>
      </c>
      <c r="F36" s="29" t="s">
        <v>24</v>
      </c>
      <c r="G36" s="50">
        <v>5000</v>
      </c>
      <c r="H36" s="50">
        <v>5000</v>
      </c>
      <c r="I36" s="50">
        <v>5000</v>
      </c>
    </row>
    <row r="37" spans="1:9" ht="15.75">
      <c r="A37" s="29" t="s">
        <v>152</v>
      </c>
      <c r="B37" s="124" t="s">
        <v>38</v>
      </c>
      <c r="C37" s="58" t="s">
        <v>151</v>
      </c>
      <c r="D37" s="29" t="s">
        <v>45</v>
      </c>
      <c r="E37" s="29"/>
      <c r="F37" s="29"/>
      <c r="G37" s="127">
        <f aca="true" t="shared" si="4" ref="G37:I39">G38</f>
        <v>2681</v>
      </c>
      <c r="H37" s="127">
        <f t="shared" si="4"/>
        <v>2700</v>
      </c>
      <c r="I37" s="127">
        <f t="shared" si="4"/>
        <v>2700</v>
      </c>
    </row>
    <row r="38" spans="1:9" ht="33.75">
      <c r="A38" s="29" t="s">
        <v>133</v>
      </c>
      <c r="B38" s="124" t="s">
        <v>124</v>
      </c>
      <c r="C38" s="58" t="s">
        <v>151</v>
      </c>
      <c r="D38" s="29" t="s">
        <v>45</v>
      </c>
      <c r="E38" s="29" t="s">
        <v>210</v>
      </c>
      <c r="F38" s="29"/>
      <c r="G38" s="50">
        <f t="shared" si="4"/>
        <v>2681</v>
      </c>
      <c r="H38" s="50">
        <f t="shared" si="4"/>
        <v>2700</v>
      </c>
      <c r="I38" s="50">
        <f t="shared" si="4"/>
        <v>2700</v>
      </c>
    </row>
    <row r="39" spans="1:9" ht="22.5">
      <c r="A39" s="29" t="s">
        <v>134</v>
      </c>
      <c r="B39" s="121" t="s">
        <v>70</v>
      </c>
      <c r="C39" s="58" t="s">
        <v>151</v>
      </c>
      <c r="D39" s="29" t="s">
        <v>45</v>
      </c>
      <c r="E39" s="29" t="s">
        <v>210</v>
      </c>
      <c r="F39" s="29" t="s">
        <v>71</v>
      </c>
      <c r="G39" s="50">
        <f t="shared" si="4"/>
        <v>2681</v>
      </c>
      <c r="H39" s="50">
        <f t="shared" si="4"/>
        <v>2700</v>
      </c>
      <c r="I39" s="50">
        <f t="shared" si="4"/>
        <v>2700</v>
      </c>
    </row>
    <row r="40" spans="1:9" ht="22.5">
      <c r="A40" s="29" t="s">
        <v>153</v>
      </c>
      <c r="B40" s="121" t="s">
        <v>72</v>
      </c>
      <c r="C40" s="58" t="s">
        <v>151</v>
      </c>
      <c r="D40" s="29" t="s">
        <v>45</v>
      </c>
      <c r="E40" s="29" t="s">
        <v>210</v>
      </c>
      <c r="F40" s="29" t="s">
        <v>73</v>
      </c>
      <c r="G40" s="50">
        <v>2681</v>
      </c>
      <c r="H40" s="50">
        <v>2700</v>
      </c>
      <c r="I40" s="50">
        <v>2700</v>
      </c>
    </row>
    <row r="41" spans="1:9" ht="15.75">
      <c r="A41" s="29" t="s">
        <v>154</v>
      </c>
      <c r="B41" s="121" t="s">
        <v>53</v>
      </c>
      <c r="C41" s="58" t="s">
        <v>151</v>
      </c>
      <c r="D41" s="29" t="s">
        <v>49</v>
      </c>
      <c r="E41" s="29"/>
      <c r="F41" s="29"/>
      <c r="G41" s="127">
        <f aca="true" t="shared" si="5" ref="G41:I45">G42</f>
        <v>79611.03</v>
      </c>
      <c r="H41" s="127">
        <f t="shared" si="5"/>
        <v>66059</v>
      </c>
      <c r="I41" s="127">
        <f t="shared" si="5"/>
        <v>0</v>
      </c>
    </row>
    <row r="42" spans="1:9" ht="15.75">
      <c r="A42" s="29" t="s">
        <v>155</v>
      </c>
      <c r="B42" s="121" t="s">
        <v>11</v>
      </c>
      <c r="C42" s="58" t="s">
        <v>151</v>
      </c>
      <c r="D42" s="29" t="s">
        <v>50</v>
      </c>
      <c r="E42" s="29"/>
      <c r="F42" s="29"/>
      <c r="G42" s="50">
        <f t="shared" si="5"/>
        <v>79611.03</v>
      </c>
      <c r="H42" s="50">
        <f t="shared" si="5"/>
        <v>66059</v>
      </c>
      <c r="I42" s="50">
        <f t="shared" si="5"/>
        <v>0</v>
      </c>
    </row>
    <row r="43" spans="1:9" ht="22.5">
      <c r="A43" s="29" t="s">
        <v>156</v>
      </c>
      <c r="B43" s="121" t="s">
        <v>18</v>
      </c>
      <c r="C43" s="58" t="s">
        <v>151</v>
      </c>
      <c r="D43" s="29" t="s">
        <v>50</v>
      </c>
      <c r="E43" s="29" t="s">
        <v>211</v>
      </c>
      <c r="F43" s="29"/>
      <c r="G43" s="50">
        <f t="shared" si="5"/>
        <v>79611.03</v>
      </c>
      <c r="H43" s="50">
        <f t="shared" si="5"/>
        <v>66059</v>
      </c>
      <c r="I43" s="50">
        <f t="shared" si="5"/>
        <v>0</v>
      </c>
    </row>
    <row r="44" spans="1:9" ht="56.25">
      <c r="A44" s="29" t="s">
        <v>157</v>
      </c>
      <c r="B44" s="121" t="s">
        <v>12</v>
      </c>
      <c r="C44" s="58" t="s">
        <v>151</v>
      </c>
      <c r="D44" s="29" t="s">
        <v>50</v>
      </c>
      <c r="E44" s="29" t="s">
        <v>211</v>
      </c>
      <c r="F44" s="29"/>
      <c r="G44" s="50">
        <f>G45+G47</f>
        <v>79611.03</v>
      </c>
      <c r="H44" s="50">
        <f>H45+H47</f>
        <v>66059</v>
      </c>
      <c r="I44" s="50">
        <f>I45+I47</f>
        <v>0</v>
      </c>
    </row>
    <row r="45" spans="1:9" ht="45">
      <c r="A45" s="29" t="s">
        <v>158</v>
      </c>
      <c r="B45" s="121" t="s">
        <v>66</v>
      </c>
      <c r="C45" s="58" t="s">
        <v>151</v>
      </c>
      <c r="D45" s="29" t="s">
        <v>50</v>
      </c>
      <c r="E45" s="29" t="s">
        <v>211</v>
      </c>
      <c r="F45" s="29" t="s">
        <v>67</v>
      </c>
      <c r="G45" s="50">
        <f t="shared" si="5"/>
        <v>61060.95</v>
      </c>
      <c r="H45" s="50">
        <f>H46</f>
        <v>47942.56</v>
      </c>
      <c r="I45" s="50">
        <f t="shared" si="5"/>
        <v>0</v>
      </c>
    </row>
    <row r="46" spans="1:9" ht="22.5">
      <c r="A46" s="29" t="s">
        <v>159</v>
      </c>
      <c r="B46" s="121" t="s">
        <v>68</v>
      </c>
      <c r="C46" s="58" t="s">
        <v>151</v>
      </c>
      <c r="D46" s="29" t="s">
        <v>50</v>
      </c>
      <c r="E46" s="29" t="s">
        <v>211</v>
      </c>
      <c r="F46" s="29" t="s">
        <v>69</v>
      </c>
      <c r="G46" s="50">
        <v>61060.95</v>
      </c>
      <c r="H46" s="50">
        <v>47942.56</v>
      </c>
      <c r="I46" s="50">
        <v>0</v>
      </c>
    </row>
    <row r="47" spans="1:9" ht="22.5">
      <c r="A47" s="29" t="s">
        <v>160</v>
      </c>
      <c r="B47" s="121" t="s">
        <v>70</v>
      </c>
      <c r="C47" s="58" t="s">
        <v>151</v>
      </c>
      <c r="D47" s="29" t="s">
        <v>50</v>
      </c>
      <c r="E47" s="29" t="s">
        <v>211</v>
      </c>
      <c r="F47" s="29" t="s">
        <v>71</v>
      </c>
      <c r="G47" s="50">
        <f>G48</f>
        <v>18550.08</v>
      </c>
      <c r="H47" s="50">
        <f>H48</f>
        <v>18116.44</v>
      </c>
      <c r="I47" s="50">
        <f>I48</f>
        <v>0</v>
      </c>
    </row>
    <row r="48" spans="1:9" ht="22.5">
      <c r="A48" s="29" t="s">
        <v>161</v>
      </c>
      <c r="B48" s="121" t="s">
        <v>72</v>
      </c>
      <c r="C48" s="58" t="s">
        <v>151</v>
      </c>
      <c r="D48" s="29" t="s">
        <v>50</v>
      </c>
      <c r="E48" s="29" t="s">
        <v>211</v>
      </c>
      <c r="F48" s="29" t="s">
        <v>73</v>
      </c>
      <c r="G48" s="50">
        <v>18550.08</v>
      </c>
      <c r="H48" s="50">
        <v>18116.44</v>
      </c>
      <c r="I48" s="50">
        <v>0</v>
      </c>
    </row>
    <row r="49" spans="1:9" ht="22.5">
      <c r="A49" s="29" t="s">
        <v>162</v>
      </c>
      <c r="B49" s="121" t="s">
        <v>31</v>
      </c>
      <c r="C49" s="58" t="s">
        <v>151</v>
      </c>
      <c r="D49" s="29" t="s">
        <v>51</v>
      </c>
      <c r="E49" s="56"/>
      <c r="F49" s="29"/>
      <c r="G49" s="127">
        <f>G50+G58+G62</f>
        <v>44907.5</v>
      </c>
      <c r="H49" s="127">
        <f aca="true" t="shared" si="6" ref="G49:I52">H50</f>
        <v>24800</v>
      </c>
      <c r="I49" s="127">
        <f t="shared" si="6"/>
        <v>24800</v>
      </c>
    </row>
    <row r="50" spans="1:9" ht="33.75">
      <c r="A50" s="29" t="s">
        <v>198</v>
      </c>
      <c r="B50" s="121" t="s">
        <v>29</v>
      </c>
      <c r="C50" s="58" t="s">
        <v>151</v>
      </c>
      <c r="D50" s="29" t="s">
        <v>30</v>
      </c>
      <c r="E50" s="56"/>
      <c r="F50" s="29"/>
      <c r="G50" s="127">
        <f t="shared" si="6"/>
        <v>24800</v>
      </c>
      <c r="H50" s="50">
        <f t="shared" si="6"/>
        <v>24800</v>
      </c>
      <c r="I50" s="50">
        <f t="shared" si="6"/>
        <v>24800</v>
      </c>
    </row>
    <row r="51" spans="1:9" ht="33.75">
      <c r="A51" s="29" t="s">
        <v>135</v>
      </c>
      <c r="B51" s="125" t="s">
        <v>139</v>
      </c>
      <c r="C51" s="58" t="s">
        <v>151</v>
      </c>
      <c r="D51" s="29" t="s">
        <v>30</v>
      </c>
      <c r="E51" s="29" t="s">
        <v>212</v>
      </c>
      <c r="F51" s="29"/>
      <c r="G51" s="50">
        <f t="shared" si="6"/>
        <v>24800</v>
      </c>
      <c r="H51" s="50">
        <f t="shared" si="6"/>
        <v>24800</v>
      </c>
      <c r="I51" s="50">
        <f t="shared" si="6"/>
        <v>24800</v>
      </c>
    </row>
    <row r="52" spans="1:9" ht="45">
      <c r="A52" s="29" t="s">
        <v>163</v>
      </c>
      <c r="B52" s="125" t="s">
        <v>195</v>
      </c>
      <c r="C52" s="58" t="s">
        <v>151</v>
      </c>
      <c r="D52" s="29" t="s">
        <v>30</v>
      </c>
      <c r="E52" s="29" t="s">
        <v>213</v>
      </c>
      <c r="F52" s="29"/>
      <c r="G52" s="50">
        <f t="shared" si="6"/>
        <v>24800</v>
      </c>
      <c r="H52" s="50">
        <f t="shared" si="6"/>
        <v>24800</v>
      </c>
      <c r="I52" s="50">
        <f t="shared" si="6"/>
        <v>24800</v>
      </c>
    </row>
    <row r="53" spans="1:9" ht="22.5">
      <c r="A53" s="29" t="s">
        <v>136</v>
      </c>
      <c r="B53" s="121" t="s">
        <v>199</v>
      </c>
      <c r="C53" s="58" t="s">
        <v>151</v>
      </c>
      <c r="D53" s="29" t="s">
        <v>30</v>
      </c>
      <c r="E53" s="29" t="s">
        <v>214</v>
      </c>
      <c r="F53" s="29"/>
      <c r="G53" s="50">
        <v>24800</v>
      </c>
      <c r="H53" s="50">
        <v>24800</v>
      </c>
      <c r="I53" s="50">
        <v>24800</v>
      </c>
    </row>
    <row r="54" spans="1:9" ht="45" hidden="1">
      <c r="A54" s="29" t="s">
        <v>137</v>
      </c>
      <c r="B54" s="121" t="s">
        <v>66</v>
      </c>
      <c r="C54" s="58" t="s">
        <v>151</v>
      </c>
      <c r="D54" s="29" t="s">
        <v>30</v>
      </c>
      <c r="E54" s="29" t="s">
        <v>214</v>
      </c>
      <c r="F54" s="29" t="s">
        <v>67</v>
      </c>
      <c r="G54" s="50"/>
      <c r="H54" s="50"/>
      <c r="I54" s="50"/>
    </row>
    <row r="55" spans="1:9" ht="15.75" hidden="1">
      <c r="A55" s="29" t="s">
        <v>164</v>
      </c>
      <c r="B55" s="121" t="s">
        <v>118</v>
      </c>
      <c r="C55" s="58" t="s">
        <v>151</v>
      </c>
      <c r="D55" s="29" t="s">
        <v>30</v>
      </c>
      <c r="E55" s="29" t="s">
        <v>214</v>
      </c>
      <c r="F55" s="29" t="s">
        <v>119</v>
      </c>
      <c r="G55" s="50"/>
      <c r="H55" s="50"/>
      <c r="I55" s="50"/>
    </row>
    <row r="56" spans="1:9" ht="22.5">
      <c r="A56" s="29" t="s">
        <v>137</v>
      </c>
      <c r="B56" s="121" t="s">
        <v>70</v>
      </c>
      <c r="C56" s="58" t="s">
        <v>151</v>
      </c>
      <c r="D56" s="29" t="s">
        <v>30</v>
      </c>
      <c r="E56" s="29" t="s">
        <v>214</v>
      </c>
      <c r="F56" s="29" t="s">
        <v>71</v>
      </c>
      <c r="G56" s="50">
        <v>24800</v>
      </c>
      <c r="H56" s="50">
        <v>24800</v>
      </c>
      <c r="I56" s="50">
        <v>24800</v>
      </c>
    </row>
    <row r="57" spans="1:9" ht="22.5">
      <c r="A57" s="29" t="s">
        <v>164</v>
      </c>
      <c r="B57" s="121" t="s">
        <v>72</v>
      </c>
      <c r="C57" s="58" t="s">
        <v>151</v>
      </c>
      <c r="D57" s="29" t="s">
        <v>30</v>
      </c>
      <c r="E57" s="29" t="s">
        <v>214</v>
      </c>
      <c r="F57" s="29" t="s">
        <v>73</v>
      </c>
      <c r="G57" s="50">
        <v>24800</v>
      </c>
      <c r="H57" s="50">
        <v>24800</v>
      </c>
      <c r="I57" s="50">
        <v>24800</v>
      </c>
    </row>
    <row r="58" spans="1:9" ht="30">
      <c r="A58" s="29" t="s">
        <v>165</v>
      </c>
      <c r="B58" s="67" t="s">
        <v>233</v>
      </c>
      <c r="C58" s="58" t="s">
        <v>151</v>
      </c>
      <c r="D58" s="29" t="s">
        <v>232</v>
      </c>
      <c r="E58" s="29" t="s">
        <v>287</v>
      </c>
      <c r="F58" s="29"/>
      <c r="G58" s="127">
        <f>G59</f>
        <v>19150</v>
      </c>
      <c r="H58" s="50"/>
      <c r="I58" s="50"/>
    </row>
    <row r="59" spans="1:9" ht="30">
      <c r="A59" s="29" t="s">
        <v>166</v>
      </c>
      <c r="B59" s="67" t="s">
        <v>233</v>
      </c>
      <c r="C59" s="58" t="s">
        <v>151</v>
      </c>
      <c r="D59" s="29" t="s">
        <v>232</v>
      </c>
      <c r="E59" s="29" t="s">
        <v>287</v>
      </c>
      <c r="F59" s="29"/>
      <c r="G59" s="50">
        <v>19150</v>
      </c>
      <c r="H59" s="50"/>
      <c r="I59" s="50"/>
    </row>
    <row r="60" spans="1:9" ht="30">
      <c r="A60" s="29" t="s">
        <v>138</v>
      </c>
      <c r="B60" s="67" t="s">
        <v>70</v>
      </c>
      <c r="C60" s="58" t="s">
        <v>151</v>
      </c>
      <c r="D60" s="29" t="s">
        <v>232</v>
      </c>
      <c r="E60" s="29" t="s">
        <v>287</v>
      </c>
      <c r="F60" s="29" t="s">
        <v>71</v>
      </c>
      <c r="G60" s="50">
        <v>19150</v>
      </c>
      <c r="H60" s="50"/>
      <c r="I60" s="50"/>
    </row>
    <row r="61" spans="1:9" ht="45">
      <c r="A61" s="29" t="s">
        <v>167</v>
      </c>
      <c r="B61" s="67" t="s">
        <v>72</v>
      </c>
      <c r="C61" s="58" t="s">
        <v>151</v>
      </c>
      <c r="D61" s="29" t="s">
        <v>232</v>
      </c>
      <c r="E61" s="29" t="s">
        <v>287</v>
      </c>
      <c r="F61" s="29" t="s">
        <v>73</v>
      </c>
      <c r="G61" s="50">
        <v>19150</v>
      </c>
      <c r="H61" s="50"/>
      <c r="I61" s="50"/>
    </row>
    <row r="62" spans="1:9" ht="30">
      <c r="A62" s="29" t="s">
        <v>168</v>
      </c>
      <c r="B62" s="67" t="s">
        <v>234</v>
      </c>
      <c r="C62" s="58" t="s">
        <v>151</v>
      </c>
      <c r="D62" s="29" t="s">
        <v>232</v>
      </c>
      <c r="E62" s="29" t="s">
        <v>288</v>
      </c>
      <c r="F62" s="29"/>
      <c r="G62" s="127">
        <f>G63</f>
        <v>957.5</v>
      </c>
      <c r="H62" s="50"/>
      <c r="I62" s="50"/>
    </row>
    <row r="63" spans="1:9" ht="30">
      <c r="A63" s="29" t="s">
        <v>169</v>
      </c>
      <c r="B63" s="67" t="s">
        <v>234</v>
      </c>
      <c r="C63" s="58" t="s">
        <v>151</v>
      </c>
      <c r="D63" s="29" t="s">
        <v>232</v>
      </c>
      <c r="E63" s="29" t="s">
        <v>288</v>
      </c>
      <c r="F63" s="29"/>
      <c r="G63" s="50">
        <v>957.5</v>
      </c>
      <c r="H63" s="50"/>
      <c r="I63" s="50"/>
    </row>
    <row r="64" spans="1:9" ht="30">
      <c r="A64" s="29" t="s">
        <v>170</v>
      </c>
      <c r="B64" s="67" t="s">
        <v>70</v>
      </c>
      <c r="C64" s="58" t="s">
        <v>151</v>
      </c>
      <c r="D64" s="29" t="s">
        <v>232</v>
      </c>
      <c r="E64" s="29" t="s">
        <v>288</v>
      </c>
      <c r="F64" s="29" t="s">
        <v>71</v>
      </c>
      <c r="G64" s="50">
        <v>957.5</v>
      </c>
      <c r="H64" s="50"/>
      <c r="I64" s="50"/>
    </row>
    <row r="65" spans="1:9" ht="45">
      <c r="A65" s="29" t="s">
        <v>171</v>
      </c>
      <c r="B65" s="67" t="s">
        <v>72</v>
      </c>
      <c r="C65" s="58" t="s">
        <v>151</v>
      </c>
      <c r="D65" s="29" t="s">
        <v>232</v>
      </c>
      <c r="E65" s="29" t="s">
        <v>288</v>
      </c>
      <c r="F65" s="29" t="s">
        <v>235</v>
      </c>
      <c r="G65" s="50">
        <v>957.5</v>
      </c>
      <c r="H65" s="50"/>
      <c r="I65" s="50"/>
    </row>
    <row r="66" spans="1:9" ht="15.75">
      <c r="A66" s="29" t="s">
        <v>172</v>
      </c>
      <c r="B66" s="121" t="s">
        <v>86</v>
      </c>
      <c r="C66" s="58" t="s">
        <v>151</v>
      </c>
      <c r="D66" s="29" t="s">
        <v>87</v>
      </c>
      <c r="E66" s="29"/>
      <c r="F66" s="29"/>
      <c r="G66" s="127">
        <f>G67+G73+G79</f>
        <v>178891</v>
      </c>
      <c r="H66" s="127">
        <f aca="true" t="shared" si="7" ref="G66:I68">H67</f>
        <v>55481</v>
      </c>
      <c r="I66" s="127">
        <f t="shared" si="7"/>
        <v>57275</v>
      </c>
    </row>
    <row r="67" spans="1:9" ht="15.75">
      <c r="A67" s="29" t="s">
        <v>173</v>
      </c>
      <c r="B67" s="121" t="s">
        <v>22</v>
      </c>
      <c r="C67" s="58" t="s">
        <v>151</v>
      </c>
      <c r="D67" s="29" t="s">
        <v>14</v>
      </c>
      <c r="E67" s="29"/>
      <c r="F67" s="29"/>
      <c r="G67" s="50">
        <f t="shared" si="7"/>
        <v>64729</v>
      </c>
      <c r="H67" s="50">
        <f t="shared" si="7"/>
        <v>55481</v>
      </c>
      <c r="I67" s="50">
        <f t="shared" si="7"/>
        <v>57275</v>
      </c>
    </row>
    <row r="68" spans="1:9" ht="33.75">
      <c r="A68" s="29" t="s">
        <v>174</v>
      </c>
      <c r="B68" s="125" t="s">
        <v>139</v>
      </c>
      <c r="C68" s="58" t="s">
        <v>151</v>
      </c>
      <c r="D68" s="29" t="s">
        <v>14</v>
      </c>
      <c r="E68" s="29" t="s">
        <v>212</v>
      </c>
      <c r="F68" s="29"/>
      <c r="G68" s="50">
        <f t="shared" si="7"/>
        <v>64729</v>
      </c>
      <c r="H68" s="50">
        <f t="shared" si="7"/>
        <v>55481</v>
      </c>
      <c r="I68" s="50">
        <f t="shared" si="7"/>
        <v>57275</v>
      </c>
    </row>
    <row r="69" spans="1:9" ht="33.75">
      <c r="A69" s="29" t="s">
        <v>175</v>
      </c>
      <c r="B69" s="121" t="s">
        <v>21</v>
      </c>
      <c r="C69" s="58" t="s">
        <v>151</v>
      </c>
      <c r="D69" s="29" t="s">
        <v>14</v>
      </c>
      <c r="E69" s="29" t="s">
        <v>215</v>
      </c>
      <c r="F69" s="29"/>
      <c r="G69" s="50">
        <v>64729</v>
      </c>
      <c r="H69" s="50">
        <v>55481</v>
      </c>
      <c r="I69" s="50">
        <v>57275</v>
      </c>
    </row>
    <row r="70" spans="1:9" ht="15.75">
      <c r="A70" s="29" t="s">
        <v>176</v>
      </c>
      <c r="B70" s="121" t="s">
        <v>200</v>
      </c>
      <c r="C70" s="58" t="s">
        <v>151</v>
      </c>
      <c r="D70" s="29" t="s">
        <v>14</v>
      </c>
      <c r="E70" s="29" t="s">
        <v>216</v>
      </c>
      <c r="F70" s="29"/>
      <c r="G70" s="50">
        <v>64729</v>
      </c>
      <c r="H70" s="50">
        <v>55481</v>
      </c>
      <c r="I70" s="50">
        <v>57275</v>
      </c>
    </row>
    <row r="71" spans="1:9" ht="22.5">
      <c r="A71" s="29" t="s">
        <v>177</v>
      </c>
      <c r="B71" s="121" t="s">
        <v>70</v>
      </c>
      <c r="C71" s="58" t="s">
        <v>151</v>
      </c>
      <c r="D71" s="29" t="s">
        <v>14</v>
      </c>
      <c r="E71" s="29" t="s">
        <v>216</v>
      </c>
      <c r="F71" s="29" t="s">
        <v>71</v>
      </c>
      <c r="G71" s="50">
        <v>64729</v>
      </c>
      <c r="H71" s="50">
        <v>55481</v>
      </c>
      <c r="I71" s="50">
        <v>57275</v>
      </c>
    </row>
    <row r="72" spans="1:9" ht="22.5">
      <c r="A72" s="29" t="s">
        <v>178</v>
      </c>
      <c r="B72" s="121" t="s">
        <v>72</v>
      </c>
      <c r="C72" s="58" t="s">
        <v>151</v>
      </c>
      <c r="D72" s="29" t="s">
        <v>14</v>
      </c>
      <c r="E72" s="29" t="s">
        <v>216</v>
      </c>
      <c r="F72" s="29" t="s">
        <v>73</v>
      </c>
      <c r="G72" s="50">
        <v>64729</v>
      </c>
      <c r="H72" s="50">
        <v>55481</v>
      </c>
      <c r="I72" s="50">
        <v>57275</v>
      </c>
    </row>
    <row r="73" spans="1:9" ht="15.75">
      <c r="A73" s="29" t="s">
        <v>179</v>
      </c>
      <c r="B73" s="121" t="s">
        <v>200</v>
      </c>
      <c r="C73" s="58" t="s">
        <v>151</v>
      </c>
      <c r="D73" s="29" t="s">
        <v>14</v>
      </c>
      <c r="E73" s="101" t="s">
        <v>276</v>
      </c>
      <c r="F73" s="29"/>
      <c r="G73" s="50">
        <v>112802</v>
      </c>
      <c r="H73" s="50"/>
      <c r="I73" s="50"/>
    </row>
    <row r="74" spans="1:9" ht="22.5">
      <c r="A74" s="29" t="s">
        <v>180</v>
      </c>
      <c r="B74" s="121" t="s">
        <v>70</v>
      </c>
      <c r="C74" s="58" t="s">
        <v>151</v>
      </c>
      <c r="D74" s="29" t="s">
        <v>14</v>
      </c>
      <c r="E74" s="101" t="s">
        <v>276</v>
      </c>
      <c r="F74" s="29" t="s">
        <v>71</v>
      </c>
      <c r="G74" s="50">
        <v>112802</v>
      </c>
      <c r="H74" s="50"/>
      <c r="I74" s="50"/>
    </row>
    <row r="75" spans="1:9" ht="22.5">
      <c r="A75" s="29" t="s">
        <v>181</v>
      </c>
      <c r="B75" s="121" t="s">
        <v>72</v>
      </c>
      <c r="C75" s="58" t="s">
        <v>151</v>
      </c>
      <c r="D75" s="29" t="s">
        <v>14</v>
      </c>
      <c r="E75" s="101" t="s">
        <v>276</v>
      </c>
      <c r="F75" s="29" t="s">
        <v>73</v>
      </c>
      <c r="G75" s="50">
        <v>112802</v>
      </c>
      <c r="H75" s="50"/>
      <c r="I75" s="50"/>
    </row>
    <row r="76" spans="1:9" ht="15.75">
      <c r="A76" s="29" t="s">
        <v>182</v>
      </c>
      <c r="B76" s="121" t="s">
        <v>200</v>
      </c>
      <c r="C76" s="58" t="s">
        <v>151</v>
      </c>
      <c r="D76" s="29" t="s">
        <v>14</v>
      </c>
      <c r="E76" s="101" t="s">
        <v>276</v>
      </c>
      <c r="F76" s="29"/>
      <c r="G76" s="50">
        <v>112802</v>
      </c>
      <c r="H76" s="50"/>
      <c r="I76" s="50"/>
    </row>
    <row r="77" spans="1:9" ht="15.75">
      <c r="A77" s="29" t="s">
        <v>183</v>
      </c>
      <c r="B77" s="121" t="s">
        <v>9</v>
      </c>
      <c r="C77" s="58" t="s">
        <v>151</v>
      </c>
      <c r="D77" s="29" t="s">
        <v>14</v>
      </c>
      <c r="E77" s="101" t="s">
        <v>276</v>
      </c>
      <c r="F77" s="29" t="s">
        <v>10</v>
      </c>
      <c r="G77" s="50">
        <v>112802</v>
      </c>
      <c r="H77" s="50"/>
      <c r="I77" s="50"/>
    </row>
    <row r="78" spans="1:9" ht="15.75">
      <c r="A78" s="29" t="s">
        <v>184</v>
      </c>
      <c r="B78" s="121" t="s">
        <v>26</v>
      </c>
      <c r="C78" s="58" t="s">
        <v>151</v>
      </c>
      <c r="D78" s="29" t="s">
        <v>14</v>
      </c>
      <c r="E78" s="101" t="s">
        <v>276</v>
      </c>
      <c r="F78" s="29" t="s">
        <v>25</v>
      </c>
      <c r="G78" s="50">
        <v>112802</v>
      </c>
      <c r="H78" s="50"/>
      <c r="I78" s="50"/>
    </row>
    <row r="79" spans="1:9" ht="15.75">
      <c r="A79" s="29" t="s">
        <v>185</v>
      </c>
      <c r="B79" s="121" t="s">
        <v>200</v>
      </c>
      <c r="C79" s="58" t="s">
        <v>151</v>
      </c>
      <c r="D79" s="29" t="s">
        <v>14</v>
      </c>
      <c r="E79" s="101" t="s">
        <v>277</v>
      </c>
      <c r="F79" s="29"/>
      <c r="G79" s="50">
        <v>1360</v>
      </c>
      <c r="H79" s="50"/>
      <c r="I79" s="50"/>
    </row>
    <row r="80" spans="1:9" ht="22.5">
      <c r="A80" s="29" t="s">
        <v>186</v>
      </c>
      <c r="B80" s="121" t="s">
        <v>70</v>
      </c>
      <c r="C80" s="58" t="s">
        <v>151</v>
      </c>
      <c r="D80" s="29" t="s">
        <v>14</v>
      </c>
      <c r="E80" s="101" t="s">
        <v>277</v>
      </c>
      <c r="F80" s="29" t="s">
        <v>71</v>
      </c>
      <c r="G80" s="50">
        <v>1360</v>
      </c>
      <c r="H80" s="50"/>
      <c r="I80" s="50"/>
    </row>
    <row r="81" spans="1:9" ht="22.5">
      <c r="A81" s="29" t="s">
        <v>187</v>
      </c>
      <c r="B81" s="121" t="s">
        <v>72</v>
      </c>
      <c r="C81" s="58" t="s">
        <v>151</v>
      </c>
      <c r="D81" s="29" t="s">
        <v>14</v>
      </c>
      <c r="E81" s="101" t="s">
        <v>277</v>
      </c>
      <c r="F81" s="29" t="s">
        <v>73</v>
      </c>
      <c r="G81" s="50">
        <v>1360</v>
      </c>
      <c r="H81" s="50"/>
      <c r="I81" s="50"/>
    </row>
    <row r="82" spans="1:9" ht="15.75">
      <c r="A82" s="29" t="s">
        <v>188</v>
      </c>
      <c r="B82" s="121" t="s">
        <v>200</v>
      </c>
      <c r="C82" s="58" t="s">
        <v>151</v>
      </c>
      <c r="D82" s="29" t="s">
        <v>14</v>
      </c>
      <c r="E82" s="101" t="s">
        <v>277</v>
      </c>
      <c r="F82" s="29"/>
      <c r="G82" s="50">
        <v>1360</v>
      </c>
      <c r="H82" s="50"/>
      <c r="I82" s="50"/>
    </row>
    <row r="83" spans="1:9" ht="15.75">
      <c r="A83" s="29" t="s">
        <v>189</v>
      </c>
      <c r="B83" s="121" t="s">
        <v>249</v>
      </c>
      <c r="C83" s="58" t="s">
        <v>151</v>
      </c>
      <c r="D83" s="29" t="s">
        <v>14</v>
      </c>
      <c r="E83" s="101" t="s">
        <v>277</v>
      </c>
      <c r="F83" s="29" t="s">
        <v>10</v>
      </c>
      <c r="G83" s="50">
        <v>1360</v>
      </c>
      <c r="H83" s="50"/>
      <c r="I83" s="50"/>
    </row>
    <row r="84" spans="1:9" ht="15.75">
      <c r="A84" s="29" t="s">
        <v>190</v>
      </c>
      <c r="B84" s="121" t="s">
        <v>248</v>
      </c>
      <c r="C84" s="58" t="s">
        <v>151</v>
      </c>
      <c r="D84" s="29" t="s">
        <v>14</v>
      </c>
      <c r="E84" s="101" t="s">
        <v>277</v>
      </c>
      <c r="F84" s="29" t="s">
        <v>25</v>
      </c>
      <c r="G84" s="50">
        <v>1360</v>
      </c>
      <c r="H84" s="50"/>
      <c r="I84" s="50"/>
    </row>
    <row r="85" spans="1:9" ht="15.75">
      <c r="A85" s="29" t="s">
        <v>191</v>
      </c>
      <c r="B85" s="121" t="s">
        <v>107</v>
      </c>
      <c r="C85" s="58" t="s">
        <v>151</v>
      </c>
      <c r="D85" s="29" t="s">
        <v>108</v>
      </c>
      <c r="E85" s="56"/>
      <c r="F85" s="29"/>
      <c r="G85" s="127">
        <f>G96+G98+G101</f>
        <v>2313490</v>
      </c>
      <c r="H85" s="127">
        <f>H86+H92</f>
        <v>414102.95</v>
      </c>
      <c r="I85" s="127">
        <f>I86+I92</f>
        <v>414102.95</v>
      </c>
    </row>
    <row r="86" spans="1:9" ht="15.75" hidden="1">
      <c r="A86" s="29"/>
      <c r="B86" s="121" t="s">
        <v>39</v>
      </c>
      <c r="C86" s="58" t="s">
        <v>151</v>
      </c>
      <c r="D86" s="29" t="s">
        <v>109</v>
      </c>
      <c r="E86" s="56"/>
      <c r="F86" s="29"/>
      <c r="G86" s="50"/>
      <c r="H86" s="50"/>
      <c r="I86" s="50"/>
    </row>
    <row r="87" spans="1:9" ht="33.75" hidden="1">
      <c r="A87" s="29"/>
      <c r="B87" s="121" t="s">
        <v>140</v>
      </c>
      <c r="C87" s="58" t="s">
        <v>151</v>
      </c>
      <c r="D87" s="29" t="s">
        <v>109</v>
      </c>
      <c r="E87" s="29" t="s">
        <v>212</v>
      </c>
      <c r="F87" s="29"/>
      <c r="G87" s="50"/>
      <c r="H87" s="50"/>
      <c r="I87" s="50"/>
    </row>
    <row r="88" spans="1:9" s="18" customFormat="1" ht="22.5" hidden="1">
      <c r="A88" s="29"/>
      <c r="B88" s="121" t="s">
        <v>15</v>
      </c>
      <c r="C88" s="58" t="s">
        <v>151</v>
      </c>
      <c r="D88" s="29" t="s">
        <v>109</v>
      </c>
      <c r="E88" s="29" t="s">
        <v>217</v>
      </c>
      <c r="F88" s="57"/>
      <c r="G88" s="50">
        <f aca="true" t="shared" si="8" ref="G88:I90">G89</f>
        <v>0</v>
      </c>
      <c r="H88" s="50">
        <f t="shared" si="8"/>
        <v>0</v>
      </c>
      <c r="I88" s="50">
        <f t="shared" si="8"/>
        <v>0</v>
      </c>
    </row>
    <row r="89" spans="1:9" ht="15.75" hidden="1">
      <c r="A89" s="29"/>
      <c r="B89" s="121" t="s">
        <v>5</v>
      </c>
      <c r="C89" s="58" t="s">
        <v>151</v>
      </c>
      <c r="D89" s="29" t="s">
        <v>109</v>
      </c>
      <c r="E89" s="29" t="s">
        <v>218</v>
      </c>
      <c r="F89" s="29"/>
      <c r="G89" s="50">
        <f t="shared" si="8"/>
        <v>0</v>
      </c>
      <c r="H89" s="50">
        <f t="shared" si="8"/>
        <v>0</v>
      </c>
      <c r="I89" s="50">
        <f t="shared" si="8"/>
        <v>0</v>
      </c>
    </row>
    <row r="90" spans="1:9" ht="22.5" hidden="1">
      <c r="A90" s="29"/>
      <c r="B90" s="121" t="s">
        <v>70</v>
      </c>
      <c r="C90" s="58" t="s">
        <v>151</v>
      </c>
      <c r="D90" s="29" t="s">
        <v>109</v>
      </c>
      <c r="E90" s="29" t="s">
        <v>218</v>
      </c>
      <c r="F90" s="29" t="s">
        <v>71</v>
      </c>
      <c r="G90" s="50">
        <f t="shared" si="8"/>
        <v>0</v>
      </c>
      <c r="H90" s="50">
        <f t="shared" si="8"/>
        <v>0</v>
      </c>
      <c r="I90" s="50">
        <f t="shared" si="8"/>
        <v>0</v>
      </c>
    </row>
    <row r="91" spans="1:9" ht="22.5" hidden="1">
      <c r="A91" s="29"/>
      <c r="B91" s="121" t="s">
        <v>72</v>
      </c>
      <c r="C91" s="58" t="s">
        <v>151</v>
      </c>
      <c r="D91" s="29" t="s">
        <v>109</v>
      </c>
      <c r="E91" s="29" t="s">
        <v>218</v>
      </c>
      <c r="F91" s="29" t="s">
        <v>73</v>
      </c>
      <c r="G91" s="50"/>
      <c r="H91" s="50"/>
      <c r="I91" s="50"/>
    </row>
    <row r="92" spans="1:9" ht="15.75">
      <c r="A92" s="29" t="s">
        <v>192</v>
      </c>
      <c r="B92" s="121" t="s">
        <v>20</v>
      </c>
      <c r="C92" s="58" t="s">
        <v>151</v>
      </c>
      <c r="D92" s="29" t="s">
        <v>19</v>
      </c>
      <c r="E92" s="29"/>
      <c r="F92" s="29"/>
      <c r="G92" s="50">
        <f aca="true" t="shared" si="9" ref="G92:I93">G93</f>
        <v>2313490</v>
      </c>
      <c r="H92" s="50">
        <f t="shared" si="9"/>
        <v>414102.95</v>
      </c>
      <c r="I92" s="50">
        <f t="shared" si="9"/>
        <v>414102.95</v>
      </c>
    </row>
    <row r="93" spans="1:9" ht="33.75">
      <c r="A93" s="29" t="s">
        <v>236</v>
      </c>
      <c r="B93" s="125" t="s">
        <v>196</v>
      </c>
      <c r="C93" s="58" t="s">
        <v>151</v>
      </c>
      <c r="D93" s="29" t="s">
        <v>19</v>
      </c>
      <c r="E93" s="29" t="s">
        <v>212</v>
      </c>
      <c r="F93" s="29"/>
      <c r="G93" s="50">
        <f t="shared" si="9"/>
        <v>2313490</v>
      </c>
      <c r="H93" s="50">
        <f t="shared" si="9"/>
        <v>414102.95</v>
      </c>
      <c r="I93" s="50">
        <f t="shared" si="9"/>
        <v>414102.95</v>
      </c>
    </row>
    <row r="94" spans="1:9" ht="23.25">
      <c r="A94" s="29" t="s">
        <v>237</v>
      </c>
      <c r="B94" s="126" t="s">
        <v>23</v>
      </c>
      <c r="C94" s="58" t="s">
        <v>151</v>
      </c>
      <c r="D94" s="29" t="s">
        <v>19</v>
      </c>
      <c r="E94" s="29" t="s">
        <v>219</v>
      </c>
      <c r="F94" s="29"/>
      <c r="G94" s="50">
        <v>2313490</v>
      </c>
      <c r="H94" s="50">
        <f aca="true" t="shared" si="10" ref="G94:I96">H95</f>
        <v>414102.95</v>
      </c>
      <c r="I94" s="50">
        <f t="shared" si="10"/>
        <v>414102.95</v>
      </c>
    </row>
    <row r="95" spans="1:9" ht="22.5">
      <c r="A95" s="29" t="s">
        <v>238</v>
      </c>
      <c r="B95" s="121" t="s">
        <v>4</v>
      </c>
      <c r="C95" s="58" t="s">
        <v>151</v>
      </c>
      <c r="D95" s="29" t="s">
        <v>19</v>
      </c>
      <c r="E95" s="29" t="s">
        <v>220</v>
      </c>
      <c r="F95" s="29"/>
      <c r="G95" s="50">
        <f>G96+G98</f>
        <v>720250</v>
      </c>
      <c r="H95" s="50">
        <f t="shared" si="10"/>
        <v>414102.95</v>
      </c>
      <c r="I95" s="50">
        <f t="shared" si="10"/>
        <v>414102.95</v>
      </c>
    </row>
    <row r="96" spans="1:9" ht="22.5">
      <c r="A96" s="29" t="s">
        <v>239</v>
      </c>
      <c r="B96" s="121" t="s">
        <v>70</v>
      </c>
      <c r="C96" s="58" t="s">
        <v>151</v>
      </c>
      <c r="D96" s="29" t="s">
        <v>19</v>
      </c>
      <c r="E96" s="29" t="s">
        <v>251</v>
      </c>
      <c r="F96" s="29" t="s">
        <v>71</v>
      </c>
      <c r="G96" s="50">
        <f t="shared" si="10"/>
        <v>370230</v>
      </c>
      <c r="H96" s="50">
        <f t="shared" si="10"/>
        <v>414102.95</v>
      </c>
      <c r="I96" s="50">
        <f t="shared" si="10"/>
        <v>414102.95</v>
      </c>
    </row>
    <row r="97" spans="1:9" ht="22.5">
      <c r="A97" s="29" t="s">
        <v>240</v>
      </c>
      <c r="B97" s="121" t="s">
        <v>72</v>
      </c>
      <c r="C97" s="58" t="s">
        <v>151</v>
      </c>
      <c r="D97" s="29" t="s">
        <v>19</v>
      </c>
      <c r="E97" s="29" t="s">
        <v>251</v>
      </c>
      <c r="F97" s="29" t="s">
        <v>73</v>
      </c>
      <c r="G97" s="50">
        <v>370230</v>
      </c>
      <c r="H97" s="50">
        <v>414102.95</v>
      </c>
      <c r="I97" s="50">
        <v>414102.95</v>
      </c>
    </row>
    <row r="98" spans="1:9" ht="22.5">
      <c r="A98" s="29" t="s">
        <v>241</v>
      </c>
      <c r="B98" s="121" t="s">
        <v>4</v>
      </c>
      <c r="C98" s="58" t="s">
        <v>151</v>
      </c>
      <c r="D98" s="29" t="s">
        <v>19</v>
      </c>
      <c r="E98" s="29" t="s">
        <v>252</v>
      </c>
      <c r="F98" s="29"/>
      <c r="G98" s="50">
        <v>350020</v>
      </c>
      <c r="H98" s="50"/>
      <c r="I98" s="50"/>
    </row>
    <row r="99" spans="1:9" ht="22.5">
      <c r="A99" s="29" t="s">
        <v>253</v>
      </c>
      <c r="B99" s="121" t="s">
        <v>70</v>
      </c>
      <c r="C99" s="58" t="s">
        <v>151</v>
      </c>
      <c r="D99" s="29" t="s">
        <v>19</v>
      </c>
      <c r="E99" s="29" t="s">
        <v>252</v>
      </c>
      <c r="F99" s="29" t="s">
        <v>71</v>
      </c>
      <c r="G99" s="50">
        <v>350020</v>
      </c>
      <c r="H99" s="50"/>
      <c r="I99" s="50"/>
    </row>
    <row r="100" spans="1:9" ht="22.5">
      <c r="A100" s="29" t="s">
        <v>242</v>
      </c>
      <c r="B100" s="121" t="s">
        <v>72</v>
      </c>
      <c r="C100" s="58" t="s">
        <v>151</v>
      </c>
      <c r="D100" s="29" t="s">
        <v>19</v>
      </c>
      <c r="E100" s="29" t="s">
        <v>252</v>
      </c>
      <c r="F100" s="29" t="s">
        <v>73</v>
      </c>
      <c r="G100" s="50">
        <v>350020</v>
      </c>
      <c r="H100" s="50"/>
      <c r="I100" s="50"/>
    </row>
    <row r="101" spans="1:9" ht="23.25">
      <c r="A101" s="29" t="s">
        <v>243</v>
      </c>
      <c r="B101" s="128" t="s">
        <v>247</v>
      </c>
      <c r="C101" s="58" t="s">
        <v>151</v>
      </c>
      <c r="D101" s="29" t="s">
        <v>246</v>
      </c>
      <c r="E101" s="29" t="s">
        <v>250</v>
      </c>
      <c r="F101" s="29"/>
      <c r="G101" s="50">
        <v>1593240</v>
      </c>
      <c r="H101" s="50"/>
      <c r="I101" s="50"/>
    </row>
    <row r="102" spans="1:9" ht="20.25" customHeight="1">
      <c r="A102" s="29" t="s">
        <v>254</v>
      </c>
      <c r="B102" s="122" t="s">
        <v>247</v>
      </c>
      <c r="C102" s="58" t="s">
        <v>151</v>
      </c>
      <c r="D102" s="29" t="s">
        <v>246</v>
      </c>
      <c r="E102" s="29" t="s">
        <v>279</v>
      </c>
      <c r="F102" s="29"/>
      <c r="G102" s="50">
        <v>1593240</v>
      </c>
      <c r="H102" s="50"/>
      <c r="I102" s="50"/>
    </row>
    <row r="103" spans="1:9" ht="15.75">
      <c r="A103" s="29" t="s">
        <v>255</v>
      </c>
      <c r="B103" s="121" t="s">
        <v>249</v>
      </c>
      <c r="C103" s="58" t="s">
        <v>151</v>
      </c>
      <c r="D103" s="29" t="s">
        <v>246</v>
      </c>
      <c r="E103" s="29" t="s">
        <v>279</v>
      </c>
      <c r="F103" s="29" t="s">
        <v>10</v>
      </c>
      <c r="G103" s="50">
        <v>1593240</v>
      </c>
      <c r="H103" s="50"/>
      <c r="I103" s="50"/>
    </row>
    <row r="104" spans="1:9" ht="15.75">
      <c r="A104" s="29" t="s">
        <v>256</v>
      </c>
      <c r="B104" s="121" t="s">
        <v>248</v>
      </c>
      <c r="C104" s="58" t="s">
        <v>151</v>
      </c>
      <c r="D104" s="29" t="s">
        <v>246</v>
      </c>
      <c r="E104" s="29" t="s">
        <v>279</v>
      </c>
      <c r="F104" s="29" t="s">
        <v>25</v>
      </c>
      <c r="G104" s="50">
        <v>1593240</v>
      </c>
      <c r="H104" s="50"/>
      <c r="I104" s="50"/>
    </row>
    <row r="105" spans="1:9" ht="15.75">
      <c r="A105" s="29" t="s">
        <v>257</v>
      </c>
      <c r="B105" s="121" t="s">
        <v>32</v>
      </c>
      <c r="C105" s="58" t="s">
        <v>151</v>
      </c>
      <c r="D105" s="29" t="s">
        <v>80</v>
      </c>
      <c r="E105" s="29"/>
      <c r="F105" s="29"/>
      <c r="G105" s="127">
        <f aca="true" t="shared" si="11" ref="G105:I108">G106</f>
        <v>0</v>
      </c>
      <c r="H105" s="127">
        <f t="shared" si="11"/>
        <v>1621582.06</v>
      </c>
      <c r="I105" s="127">
        <f t="shared" si="11"/>
        <v>1621582.06</v>
      </c>
    </row>
    <row r="106" spans="1:9" ht="15.75">
      <c r="A106" s="29" t="s">
        <v>258</v>
      </c>
      <c r="B106" s="121" t="s">
        <v>40</v>
      </c>
      <c r="C106" s="58" t="s">
        <v>151</v>
      </c>
      <c r="D106" s="29" t="s">
        <v>81</v>
      </c>
      <c r="E106" s="29"/>
      <c r="F106" s="29"/>
      <c r="G106" s="50">
        <f t="shared" si="11"/>
        <v>0</v>
      </c>
      <c r="H106" s="50">
        <f t="shared" si="11"/>
        <v>1621582.06</v>
      </c>
      <c r="I106" s="50">
        <f t="shared" si="11"/>
        <v>1621582.06</v>
      </c>
    </row>
    <row r="107" spans="1:9" ht="22.5">
      <c r="A107" s="29" t="s">
        <v>259</v>
      </c>
      <c r="B107" s="121" t="s">
        <v>197</v>
      </c>
      <c r="C107" s="58" t="s">
        <v>151</v>
      </c>
      <c r="D107" s="29" t="s">
        <v>81</v>
      </c>
      <c r="E107" s="29" t="s">
        <v>221</v>
      </c>
      <c r="F107" s="29"/>
      <c r="G107" s="50">
        <f t="shared" si="11"/>
        <v>0</v>
      </c>
      <c r="H107" s="50">
        <f t="shared" si="11"/>
        <v>1621582.06</v>
      </c>
      <c r="I107" s="50">
        <f t="shared" si="11"/>
        <v>1621582.06</v>
      </c>
    </row>
    <row r="108" spans="1:9" ht="22.5">
      <c r="A108" s="29" t="s">
        <v>260</v>
      </c>
      <c r="B108" s="121" t="s">
        <v>16</v>
      </c>
      <c r="C108" s="58" t="s">
        <v>151</v>
      </c>
      <c r="D108" s="29" t="s">
        <v>81</v>
      </c>
      <c r="E108" s="29" t="s">
        <v>222</v>
      </c>
      <c r="F108" s="29"/>
      <c r="G108" s="50">
        <f t="shared" si="11"/>
        <v>0</v>
      </c>
      <c r="H108" s="50">
        <f t="shared" si="11"/>
        <v>1621582.06</v>
      </c>
      <c r="I108" s="50">
        <f t="shared" si="11"/>
        <v>1621582.06</v>
      </c>
    </row>
    <row r="109" spans="1:9" ht="22.5">
      <c r="A109" s="29" t="s">
        <v>261</v>
      </c>
      <c r="B109" s="121" t="s">
        <v>28</v>
      </c>
      <c r="C109" s="58" t="s">
        <v>151</v>
      </c>
      <c r="D109" s="29" t="s">
        <v>81</v>
      </c>
      <c r="E109" s="29" t="s">
        <v>223</v>
      </c>
      <c r="F109" s="29"/>
      <c r="G109" s="50">
        <f aca="true" t="shared" si="12" ref="G109:I110">G110</f>
        <v>0</v>
      </c>
      <c r="H109" s="50">
        <f t="shared" si="12"/>
        <v>1621582.06</v>
      </c>
      <c r="I109" s="50">
        <f t="shared" si="12"/>
        <v>1621582.06</v>
      </c>
    </row>
    <row r="110" spans="1:9" ht="22.5">
      <c r="A110" s="29" t="s">
        <v>262</v>
      </c>
      <c r="B110" s="121" t="s">
        <v>116</v>
      </c>
      <c r="C110" s="58" t="s">
        <v>151</v>
      </c>
      <c r="D110" s="29" t="s">
        <v>81</v>
      </c>
      <c r="E110" s="29" t="s">
        <v>223</v>
      </c>
      <c r="F110" s="29" t="s">
        <v>117</v>
      </c>
      <c r="G110" s="50">
        <f t="shared" si="12"/>
        <v>0</v>
      </c>
      <c r="H110" s="50">
        <f t="shared" si="12"/>
        <v>1621582.06</v>
      </c>
      <c r="I110" s="50">
        <f t="shared" si="12"/>
        <v>1621582.06</v>
      </c>
    </row>
    <row r="111" spans="1:9" ht="15.75">
      <c r="A111" s="29" t="s">
        <v>263</v>
      </c>
      <c r="B111" s="121" t="s">
        <v>76</v>
      </c>
      <c r="C111" s="58" t="s">
        <v>151</v>
      </c>
      <c r="D111" s="29" t="s">
        <v>81</v>
      </c>
      <c r="E111" s="29" t="s">
        <v>223</v>
      </c>
      <c r="F111" s="29" t="s">
        <v>77</v>
      </c>
      <c r="G111" s="50"/>
      <c r="H111" s="50">
        <v>1621582.06</v>
      </c>
      <c r="I111" s="50">
        <v>1621582.06</v>
      </c>
    </row>
    <row r="112" spans="1:9" ht="15.75">
      <c r="A112" s="29" t="s">
        <v>264</v>
      </c>
      <c r="B112" s="121" t="s">
        <v>78</v>
      </c>
      <c r="C112" s="58" t="s">
        <v>151</v>
      </c>
      <c r="D112" s="29" t="s">
        <v>43</v>
      </c>
      <c r="E112" s="29"/>
      <c r="F112" s="29"/>
      <c r="G112" s="127">
        <f>G113</f>
        <v>18053</v>
      </c>
      <c r="H112" s="127">
        <f>H113</f>
        <v>17413</v>
      </c>
      <c r="I112" s="127">
        <f>I113</f>
        <v>17413</v>
      </c>
    </row>
    <row r="113" spans="1:9" ht="15.75">
      <c r="A113" s="29" t="s">
        <v>265</v>
      </c>
      <c r="B113" s="122" t="s">
        <v>120</v>
      </c>
      <c r="C113" s="58" t="s">
        <v>151</v>
      </c>
      <c r="D113" s="29" t="s">
        <v>48</v>
      </c>
      <c r="E113" s="29"/>
      <c r="F113" s="29"/>
      <c r="G113" s="50">
        <f aca="true" t="shared" si="13" ref="G113:I117">G114</f>
        <v>18053</v>
      </c>
      <c r="H113" s="50">
        <f t="shared" si="13"/>
        <v>17413</v>
      </c>
      <c r="I113" s="50">
        <f t="shared" si="13"/>
        <v>17413</v>
      </c>
    </row>
    <row r="114" spans="1:9" ht="33.75">
      <c r="A114" s="29" t="s">
        <v>266</v>
      </c>
      <c r="B114" s="121" t="s">
        <v>140</v>
      </c>
      <c r="C114" s="58" t="s">
        <v>151</v>
      </c>
      <c r="D114" s="29" t="s">
        <v>48</v>
      </c>
      <c r="E114" s="29" t="s">
        <v>212</v>
      </c>
      <c r="F114" s="29"/>
      <c r="G114" s="50">
        <f t="shared" si="13"/>
        <v>18053</v>
      </c>
      <c r="H114" s="50">
        <f t="shared" si="13"/>
        <v>17413</v>
      </c>
      <c r="I114" s="50">
        <f t="shared" si="13"/>
        <v>17413</v>
      </c>
    </row>
    <row r="115" spans="1:9" ht="22.5">
      <c r="A115" s="29" t="s">
        <v>267</v>
      </c>
      <c r="B115" s="121" t="s">
        <v>17</v>
      </c>
      <c r="C115" s="58" t="s">
        <v>151</v>
      </c>
      <c r="D115" s="29" t="s">
        <v>48</v>
      </c>
      <c r="E115" s="29" t="s">
        <v>224</v>
      </c>
      <c r="F115" s="29"/>
      <c r="G115" s="50">
        <f t="shared" si="13"/>
        <v>18053</v>
      </c>
      <c r="H115" s="50">
        <f t="shared" si="13"/>
        <v>17413</v>
      </c>
      <c r="I115" s="50">
        <f t="shared" si="13"/>
        <v>17413</v>
      </c>
    </row>
    <row r="116" spans="1:9" ht="15.75">
      <c r="A116" s="29" t="s">
        <v>268</v>
      </c>
      <c r="B116" s="121" t="s">
        <v>6</v>
      </c>
      <c r="C116" s="58" t="s">
        <v>151</v>
      </c>
      <c r="D116" s="29" t="s">
        <v>48</v>
      </c>
      <c r="E116" s="29" t="s">
        <v>225</v>
      </c>
      <c r="F116" s="29"/>
      <c r="G116" s="50">
        <f t="shared" si="13"/>
        <v>18053</v>
      </c>
      <c r="H116" s="50">
        <f t="shared" si="13"/>
        <v>17413</v>
      </c>
      <c r="I116" s="50">
        <f t="shared" si="13"/>
        <v>17413</v>
      </c>
    </row>
    <row r="117" spans="1:9" ht="15.75">
      <c r="A117" s="29" t="s">
        <v>269</v>
      </c>
      <c r="B117" s="121" t="s">
        <v>9</v>
      </c>
      <c r="C117" s="58" t="s">
        <v>151</v>
      </c>
      <c r="D117" s="29" t="s">
        <v>48</v>
      </c>
      <c r="E117" s="29" t="s">
        <v>225</v>
      </c>
      <c r="F117" s="29" t="s">
        <v>10</v>
      </c>
      <c r="G117" s="50">
        <f t="shared" si="13"/>
        <v>18053</v>
      </c>
      <c r="H117" s="50">
        <f t="shared" si="13"/>
        <v>17413</v>
      </c>
      <c r="I117" s="50">
        <f t="shared" si="13"/>
        <v>17413</v>
      </c>
    </row>
    <row r="118" spans="1:9" ht="15.75">
      <c r="A118" s="29" t="s">
        <v>270</v>
      </c>
      <c r="B118" s="121" t="s">
        <v>26</v>
      </c>
      <c r="C118" s="58" t="s">
        <v>151</v>
      </c>
      <c r="D118" s="29" t="s">
        <v>48</v>
      </c>
      <c r="E118" s="29" t="s">
        <v>225</v>
      </c>
      <c r="F118" s="29" t="s">
        <v>25</v>
      </c>
      <c r="G118" s="50">
        <v>18053</v>
      </c>
      <c r="H118" s="50">
        <v>17413</v>
      </c>
      <c r="I118" s="50">
        <v>17413</v>
      </c>
    </row>
    <row r="119" spans="1:9" ht="15.75">
      <c r="A119" s="29" t="s">
        <v>67</v>
      </c>
      <c r="B119" s="120" t="s">
        <v>0</v>
      </c>
      <c r="C119" s="58"/>
      <c r="D119" s="58"/>
      <c r="E119" s="58"/>
      <c r="F119" s="58"/>
      <c r="G119" s="60">
        <v>0</v>
      </c>
      <c r="H119" s="60">
        <v>120451.6</v>
      </c>
      <c r="I119" s="60">
        <v>237689.96</v>
      </c>
    </row>
    <row r="120" spans="1:9" ht="15.75">
      <c r="A120" s="29" t="s">
        <v>271</v>
      </c>
      <c r="B120" s="120" t="s">
        <v>27</v>
      </c>
      <c r="C120" s="58"/>
      <c r="D120" s="58"/>
      <c r="E120" s="59"/>
      <c r="F120" s="58"/>
      <c r="G120" s="60">
        <f>G13+G41+G49+G66+G85+G105+G112</f>
        <v>5646366.89</v>
      </c>
      <c r="H120" s="60">
        <f>H13+H41+H49+H66+H85+H105+H112+H119</f>
        <v>4938515.79</v>
      </c>
      <c r="I120" s="60">
        <f>I13+I41+I49+I66+I85+I105+I112+I119</f>
        <v>4991489.15</v>
      </c>
    </row>
    <row r="122" ht="15.75">
      <c r="G122" s="21"/>
    </row>
  </sheetData>
  <sheetProtection/>
  <autoFilter ref="A10:I120">
    <sortState ref="A11:I122">
      <sortCondition sortBy="fontColor" dxfId="0" ref="E11:E122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.625" style="33" customWidth="1"/>
    <col min="2" max="2" width="60.625" style="34" customWidth="1"/>
    <col min="3" max="3" width="13.625" style="35" customWidth="1"/>
    <col min="4" max="4" width="6.375" style="35" customWidth="1"/>
    <col min="5" max="5" width="8.75390625" style="35" customWidth="1"/>
    <col min="6" max="6" width="13.25390625" style="43" customWidth="1"/>
    <col min="7" max="7" width="14.00390625" style="37" bestFit="1" customWidth="1"/>
    <col min="8" max="8" width="15.875" style="37" customWidth="1"/>
    <col min="9" max="16384" width="9.125" style="37" customWidth="1"/>
  </cols>
  <sheetData>
    <row r="1" spans="4:8" ht="15.75">
      <c r="D1" s="36"/>
      <c r="F1" s="44"/>
      <c r="G1" s="139" t="s">
        <v>273</v>
      </c>
      <c r="H1" s="139"/>
    </row>
    <row r="2" spans="4:8" ht="15.75">
      <c r="D2" s="36"/>
      <c r="F2" s="45"/>
      <c r="G2" s="1" t="s">
        <v>229</v>
      </c>
      <c r="H2" s="1"/>
    </row>
    <row r="3" spans="4:8" ht="15.75">
      <c r="D3" s="38"/>
      <c r="F3" s="46"/>
      <c r="G3" s="1" t="s">
        <v>206</v>
      </c>
      <c r="H3" s="1"/>
    </row>
    <row r="4" spans="4:8" ht="15.75">
      <c r="D4" s="39"/>
      <c r="F4" s="47"/>
      <c r="G4" s="1" t="s">
        <v>291</v>
      </c>
      <c r="H4" s="1" t="s">
        <v>292</v>
      </c>
    </row>
    <row r="5" spans="4:8" ht="1.5" customHeight="1">
      <c r="D5" s="39"/>
      <c r="F5" s="47"/>
      <c r="G5" s="1"/>
      <c r="H5" s="1"/>
    </row>
    <row r="6" spans="1:8" ht="34.5" customHeight="1">
      <c r="A6" s="137" t="s">
        <v>126</v>
      </c>
      <c r="B6" s="137"/>
      <c r="C6" s="137"/>
      <c r="D6" s="137"/>
      <c r="E6" s="137"/>
      <c r="F6" s="137"/>
      <c r="G6" s="137"/>
      <c r="H6" s="137"/>
    </row>
    <row r="7" spans="1:8" ht="14.25" customHeight="1">
      <c r="A7" s="138" t="s">
        <v>289</v>
      </c>
      <c r="B7" s="138"/>
      <c r="C7" s="138"/>
      <c r="D7" s="138"/>
      <c r="E7" s="138"/>
      <c r="F7" s="138"/>
      <c r="G7" s="138"/>
      <c r="H7" s="138"/>
    </row>
    <row r="8" spans="1:6" ht="3" customHeight="1">
      <c r="A8" s="41"/>
      <c r="B8" s="40"/>
      <c r="C8" s="40"/>
      <c r="D8" s="40"/>
      <c r="E8" s="40"/>
      <c r="F8" s="48"/>
    </row>
    <row r="9" ht="12.75">
      <c r="H9" s="42" t="s">
        <v>123</v>
      </c>
    </row>
    <row r="10" spans="1:8" ht="51">
      <c r="A10" s="28" t="s">
        <v>88</v>
      </c>
      <c r="B10" s="28" t="s">
        <v>61</v>
      </c>
      <c r="C10" s="29" t="s">
        <v>35</v>
      </c>
      <c r="D10" s="29" t="s">
        <v>36</v>
      </c>
      <c r="E10" s="29" t="s">
        <v>63</v>
      </c>
      <c r="F10" s="49" t="s">
        <v>205</v>
      </c>
      <c r="G10" s="30" t="s">
        <v>284</v>
      </c>
      <c r="H10" s="30" t="s">
        <v>285</v>
      </c>
    </row>
    <row r="11" spans="1:8" ht="12.75">
      <c r="A11" s="31" t="s">
        <v>91</v>
      </c>
      <c r="B11" s="29" t="s">
        <v>92</v>
      </c>
      <c r="C11" s="31" t="s">
        <v>93</v>
      </c>
      <c r="D11" s="29" t="s">
        <v>94</v>
      </c>
      <c r="E11" s="31" t="s">
        <v>95</v>
      </c>
      <c r="F11" s="29" t="s">
        <v>96</v>
      </c>
      <c r="G11" s="31" t="s">
        <v>97</v>
      </c>
      <c r="H11" s="29" t="s">
        <v>101</v>
      </c>
    </row>
    <row r="12" spans="1:8" ht="42.75">
      <c r="A12" s="29" t="s">
        <v>91</v>
      </c>
      <c r="B12" s="61" t="s">
        <v>127</v>
      </c>
      <c r="C12" s="71" t="s">
        <v>212</v>
      </c>
      <c r="D12" s="71" t="s">
        <v>64</v>
      </c>
      <c r="E12" s="71" t="s">
        <v>64</v>
      </c>
      <c r="F12" s="72">
        <f>F13+F19+F30+F36+F46</f>
        <v>2555341.5</v>
      </c>
      <c r="G12" s="72">
        <f>G13+G19+G30+G36+G46</f>
        <v>511796.95</v>
      </c>
      <c r="H12" s="72">
        <f>H13+H19+H30+H36+H46</f>
        <v>513590.95</v>
      </c>
    </row>
    <row r="13" spans="1:8" ht="30">
      <c r="A13" s="29" t="s">
        <v>92</v>
      </c>
      <c r="B13" s="73" t="s">
        <v>3</v>
      </c>
      <c r="C13" s="76" t="s">
        <v>219</v>
      </c>
      <c r="D13" s="76"/>
      <c r="E13" s="76"/>
      <c r="F13" s="77">
        <f aca="true" t="shared" si="0" ref="F13:H15">F14</f>
        <v>2313490</v>
      </c>
      <c r="G13" s="77">
        <f t="shared" si="0"/>
        <v>414102.95</v>
      </c>
      <c r="H13" s="77">
        <f t="shared" si="0"/>
        <v>414102.95</v>
      </c>
    </row>
    <row r="14" spans="1:8" ht="30">
      <c r="A14" s="29" t="s">
        <v>93</v>
      </c>
      <c r="B14" s="67" t="s">
        <v>4</v>
      </c>
      <c r="C14" s="58" t="s">
        <v>220</v>
      </c>
      <c r="D14" s="58"/>
      <c r="E14" s="58"/>
      <c r="F14" s="78">
        <f t="shared" si="0"/>
        <v>2313490</v>
      </c>
      <c r="G14" s="78">
        <f t="shared" si="0"/>
        <v>414102.95</v>
      </c>
      <c r="H14" s="78">
        <f t="shared" si="0"/>
        <v>414102.95</v>
      </c>
    </row>
    <row r="15" spans="1:8" ht="30">
      <c r="A15" s="29" t="s">
        <v>94</v>
      </c>
      <c r="B15" s="67" t="s">
        <v>70</v>
      </c>
      <c r="C15" s="58" t="s">
        <v>220</v>
      </c>
      <c r="D15" s="58" t="s">
        <v>71</v>
      </c>
      <c r="E15" s="58"/>
      <c r="F15" s="78">
        <f t="shared" si="0"/>
        <v>2313490</v>
      </c>
      <c r="G15" s="78">
        <f t="shared" si="0"/>
        <v>414102.95</v>
      </c>
      <c r="H15" s="78">
        <f t="shared" si="0"/>
        <v>414102.95</v>
      </c>
    </row>
    <row r="16" spans="1:8" ht="30">
      <c r="A16" s="29" t="s">
        <v>95</v>
      </c>
      <c r="B16" s="67" t="s">
        <v>72</v>
      </c>
      <c r="C16" s="58" t="s">
        <v>220</v>
      </c>
      <c r="D16" s="58" t="s">
        <v>73</v>
      </c>
      <c r="E16" s="58"/>
      <c r="F16" s="78">
        <f>F18</f>
        <v>2313490</v>
      </c>
      <c r="G16" s="78">
        <f>G18</f>
        <v>414102.95</v>
      </c>
      <c r="H16" s="78">
        <f>H18</f>
        <v>414102.95</v>
      </c>
    </row>
    <row r="17" spans="1:8" ht="15">
      <c r="A17" s="29" t="s">
        <v>96</v>
      </c>
      <c r="B17" s="67" t="s">
        <v>107</v>
      </c>
      <c r="C17" s="58" t="s">
        <v>226</v>
      </c>
      <c r="D17" s="58" t="s">
        <v>73</v>
      </c>
      <c r="E17" s="58" t="s">
        <v>108</v>
      </c>
      <c r="F17" s="78">
        <f>F18</f>
        <v>2313490</v>
      </c>
      <c r="G17" s="78">
        <f>G18</f>
        <v>414102.95</v>
      </c>
      <c r="H17" s="78">
        <f>H18</f>
        <v>414102.95</v>
      </c>
    </row>
    <row r="18" spans="1:8" ht="15">
      <c r="A18" s="29" t="s">
        <v>97</v>
      </c>
      <c r="B18" s="67" t="s">
        <v>20</v>
      </c>
      <c r="C18" s="58" t="s">
        <v>220</v>
      </c>
      <c r="D18" s="58" t="s">
        <v>73</v>
      </c>
      <c r="E18" s="58" t="s">
        <v>19</v>
      </c>
      <c r="F18" s="78">
        <f>'прил 3'!G94</f>
        <v>2313490</v>
      </c>
      <c r="G18" s="78">
        <f>'прил 3'!H94</f>
        <v>414102.95</v>
      </c>
      <c r="H18" s="78">
        <f>'прил 3'!I94</f>
        <v>414102.95</v>
      </c>
    </row>
    <row r="19" spans="1:8" ht="29.25" customHeight="1">
      <c r="A19" s="29" t="s">
        <v>101</v>
      </c>
      <c r="B19" s="73" t="s">
        <v>7</v>
      </c>
      <c r="C19" s="76" t="s">
        <v>215</v>
      </c>
      <c r="D19" s="76"/>
      <c r="E19" s="76"/>
      <c r="F19" s="77">
        <f>F21+F26+F28</f>
        <v>178891</v>
      </c>
      <c r="G19" s="77">
        <f>G21</f>
        <v>55481</v>
      </c>
      <c r="H19" s="77">
        <f>H21</f>
        <v>57275</v>
      </c>
    </row>
    <row r="20" spans="1:8" ht="18.75" customHeight="1" hidden="1">
      <c r="A20" s="29" t="s">
        <v>102</v>
      </c>
      <c r="B20" s="67"/>
      <c r="C20" s="76"/>
      <c r="D20" s="76"/>
      <c r="E20" s="76"/>
      <c r="F20" s="77"/>
      <c r="G20" s="77"/>
      <c r="H20" s="77"/>
    </row>
    <row r="21" spans="1:8" ht="30">
      <c r="A21" s="29" t="s">
        <v>102</v>
      </c>
      <c r="B21" s="67" t="s">
        <v>70</v>
      </c>
      <c r="C21" s="58" t="s">
        <v>227</v>
      </c>
      <c r="D21" s="58"/>
      <c r="E21" s="76"/>
      <c r="F21" s="78">
        <f aca="true" t="shared" si="1" ref="F21:H24">F22</f>
        <v>64729</v>
      </c>
      <c r="G21" s="78">
        <f t="shared" si="1"/>
        <v>55481</v>
      </c>
      <c r="H21" s="78">
        <f t="shared" si="1"/>
        <v>57275</v>
      </c>
    </row>
    <row r="22" spans="1:8" ht="30">
      <c r="A22" s="29" t="s">
        <v>103</v>
      </c>
      <c r="B22" s="67" t="s">
        <v>72</v>
      </c>
      <c r="C22" s="58" t="s">
        <v>227</v>
      </c>
      <c r="D22" s="58" t="s">
        <v>71</v>
      </c>
      <c r="E22" s="76"/>
      <c r="F22" s="78">
        <f t="shared" si="1"/>
        <v>64729</v>
      </c>
      <c r="G22" s="78">
        <f t="shared" si="1"/>
        <v>55481</v>
      </c>
      <c r="H22" s="78">
        <f t="shared" si="1"/>
        <v>57275</v>
      </c>
    </row>
    <row r="23" spans="1:8" ht="15">
      <c r="A23" s="29" t="s">
        <v>104</v>
      </c>
      <c r="B23" s="66" t="s">
        <v>86</v>
      </c>
      <c r="C23" s="58" t="s">
        <v>227</v>
      </c>
      <c r="D23" s="58" t="s">
        <v>73</v>
      </c>
      <c r="E23" s="76"/>
      <c r="F23" s="78">
        <f t="shared" si="1"/>
        <v>64729</v>
      </c>
      <c r="G23" s="78">
        <f t="shared" si="1"/>
        <v>55481</v>
      </c>
      <c r="H23" s="78">
        <f t="shared" si="1"/>
        <v>57275</v>
      </c>
    </row>
    <row r="24" spans="1:8" ht="15">
      <c r="A24" s="29" t="s">
        <v>105</v>
      </c>
      <c r="B24" s="66" t="s">
        <v>86</v>
      </c>
      <c r="C24" s="58" t="s">
        <v>227</v>
      </c>
      <c r="D24" s="58" t="s">
        <v>73</v>
      </c>
      <c r="E24" s="58" t="s">
        <v>87</v>
      </c>
      <c r="F24" s="78">
        <f t="shared" si="1"/>
        <v>64729</v>
      </c>
      <c r="G24" s="78">
        <f t="shared" si="1"/>
        <v>55481</v>
      </c>
      <c r="H24" s="78">
        <f t="shared" si="1"/>
        <v>57275</v>
      </c>
    </row>
    <row r="25" spans="1:8" ht="15">
      <c r="A25" s="29" t="s">
        <v>130</v>
      </c>
      <c r="B25" s="65" t="s">
        <v>2</v>
      </c>
      <c r="C25" s="58" t="s">
        <v>216</v>
      </c>
      <c r="D25" s="58" t="s">
        <v>73</v>
      </c>
      <c r="E25" s="58" t="s">
        <v>14</v>
      </c>
      <c r="F25" s="78">
        <f>'прил 3'!G69</f>
        <v>64729</v>
      </c>
      <c r="G25" s="78">
        <f>'прил 3'!H69</f>
        <v>55481</v>
      </c>
      <c r="H25" s="78">
        <f>'прил 3'!I69</f>
        <v>57275</v>
      </c>
    </row>
    <row r="26" spans="1:8" ht="15">
      <c r="A26" s="29" t="s">
        <v>141</v>
      </c>
      <c r="B26" s="67" t="s">
        <v>200</v>
      </c>
      <c r="C26" s="129" t="s">
        <v>276</v>
      </c>
      <c r="D26" s="58" t="s">
        <v>73</v>
      </c>
      <c r="E26" s="58" t="s">
        <v>87</v>
      </c>
      <c r="F26" s="78">
        <f>F27</f>
        <v>112802</v>
      </c>
      <c r="G26" s="78"/>
      <c r="H26" s="78"/>
    </row>
    <row r="27" spans="1:8" ht="30">
      <c r="A27" s="29" t="s">
        <v>142</v>
      </c>
      <c r="B27" s="67" t="s">
        <v>70</v>
      </c>
      <c r="C27" s="129" t="s">
        <v>276</v>
      </c>
      <c r="D27" s="58" t="s">
        <v>73</v>
      </c>
      <c r="E27" s="58" t="s">
        <v>14</v>
      </c>
      <c r="F27" s="78">
        <f>'прил 3'!G78</f>
        <v>112802</v>
      </c>
      <c r="G27" s="78"/>
      <c r="H27" s="78"/>
    </row>
    <row r="28" spans="1:8" ht="30">
      <c r="A28" s="29" t="s">
        <v>143</v>
      </c>
      <c r="B28" s="67" t="s">
        <v>278</v>
      </c>
      <c r="C28" s="129" t="s">
        <v>277</v>
      </c>
      <c r="D28" s="58" t="s">
        <v>73</v>
      </c>
      <c r="E28" s="58" t="s">
        <v>87</v>
      </c>
      <c r="F28" s="78">
        <f>F29</f>
        <v>1360</v>
      </c>
      <c r="G28" s="78"/>
      <c r="H28" s="78"/>
    </row>
    <row r="29" spans="1:8" ht="30">
      <c r="A29" s="29" t="s">
        <v>131</v>
      </c>
      <c r="B29" s="67" t="s">
        <v>70</v>
      </c>
      <c r="C29" s="129" t="s">
        <v>277</v>
      </c>
      <c r="D29" s="58" t="s">
        <v>73</v>
      </c>
      <c r="E29" s="58" t="s">
        <v>14</v>
      </c>
      <c r="F29" s="78">
        <f>'прил 3'!G84</f>
        <v>1360</v>
      </c>
      <c r="G29" s="78"/>
      <c r="H29" s="78"/>
    </row>
    <row r="30" spans="1:8" ht="30">
      <c r="A30" s="29" t="s">
        <v>144</v>
      </c>
      <c r="B30" s="73" t="s">
        <v>17</v>
      </c>
      <c r="C30" s="76" t="s">
        <v>224</v>
      </c>
      <c r="D30" s="76"/>
      <c r="E30" s="76"/>
      <c r="F30" s="77">
        <f>F31</f>
        <v>18053</v>
      </c>
      <c r="G30" s="77">
        <f aca="true" t="shared" si="2" ref="G30:H34">G31</f>
        <v>17413</v>
      </c>
      <c r="H30" s="77">
        <f t="shared" si="2"/>
        <v>17413</v>
      </c>
    </row>
    <row r="31" spans="1:8" ht="15">
      <c r="A31" s="29" t="s">
        <v>132</v>
      </c>
      <c r="B31" s="67" t="s">
        <v>6</v>
      </c>
      <c r="C31" s="58" t="s">
        <v>224</v>
      </c>
      <c r="D31" s="58"/>
      <c r="E31" s="76"/>
      <c r="F31" s="78">
        <f>F32</f>
        <v>18053</v>
      </c>
      <c r="G31" s="78">
        <f t="shared" si="2"/>
        <v>17413</v>
      </c>
      <c r="H31" s="78">
        <f t="shared" si="2"/>
        <v>17413</v>
      </c>
    </row>
    <row r="32" spans="1:8" ht="15">
      <c r="A32" s="29" t="s">
        <v>145</v>
      </c>
      <c r="B32" s="67" t="s">
        <v>9</v>
      </c>
      <c r="C32" s="58" t="s">
        <v>224</v>
      </c>
      <c r="D32" s="58" t="s">
        <v>10</v>
      </c>
      <c r="E32" s="58"/>
      <c r="F32" s="78">
        <f>F33</f>
        <v>18053</v>
      </c>
      <c r="G32" s="78">
        <f t="shared" si="2"/>
        <v>17413</v>
      </c>
      <c r="H32" s="78">
        <f t="shared" si="2"/>
        <v>17413</v>
      </c>
    </row>
    <row r="33" spans="1:8" ht="15">
      <c r="A33" s="29" t="s">
        <v>146</v>
      </c>
      <c r="B33" s="67" t="s">
        <v>26</v>
      </c>
      <c r="C33" s="58" t="s">
        <v>224</v>
      </c>
      <c r="D33" s="58" t="s">
        <v>25</v>
      </c>
      <c r="E33" s="58"/>
      <c r="F33" s="78">
        <f>F34</f>
        <v>18053</v>
      </c>
      <c r="G33" s="78">
        <f t="shared" si="2"/>
        <v>17413</v>
      </c>
      <c r="H33" s="78">
        <f t="shared" si="2"/>
        <v>17413</v>
      </c>
    </row>
    <row r="34" spans="1:8" ht="15">
      <c r="A34" s="29" t="s">
        <v>147</v>
      </c>
      <c r="B34" s="66" t="s">
        <v>42</v>
      </c>
      <c r="C34" s="58" t="s">
        <v>224</v>
      </c>
      <c r="D34" s="58" t="s">
        <v>25</v>
      </c>
      <c r="E34" s="58" t="s">
        <v>43</v>
      </c>
      <c r="F34" s="78">
        <f>F35</f>
        <v>18053</v>
      </c>
      <c r="G34" s="78">
        <f t="shared" si="2"/>
        <v>17413</v>
      </c>
      <c r="H34" s="78">
        <f t="shared" si="2"/>
        <v>17413</v>
      </c>
    </row>
    <row r="35" spans="1:8" ht="15">
      <c r="A35" s="29" t="s">
        <v>148</v>
      </c>
      <c r="B35" s="66" t="s">
        <v>47</v>
      </c>
      <c r="C35" s="58" t="s">
        <v>225</v>
      </c>
      <c r="D35" s="58" t="s">
        <v>25</v>
      </c>
      <c r="E35" s="58" t="s">
        <v>48</v>
      </c>
      <c r="F35" s="78">
        <f>'прил 3'!G118</f>
        <v>18053</v>
      </c>
      <c r="G35" s="78">
        <f>'прил 3'!H118</f>
        <v>17413</v>
      </c>
      <c r="H35" s="78">
        <f>'прил 3'!I118</f>
        <v>17413</v>
      </c>
    </row>
    <row r="36" spans="1:8" ht="60">
      <c r="A36" s="29" t="s">
        <v>149</v>
      </c>
      <c r="B36" s="79" t="s">
        <v>128</v>
      </c>
      <c r="C36" s="76" t="s">
        <v>213</v>
      </c>
      <c r="D36" s="76"/>
      <c r="E36" s="76"/>
      <c r="F36" s="77">
        <f>F37+F52+F54</f>
        <v>44907.5</v>
      </c>
      <c r="G36" s="77">
        <f aca="true" t="shared" si="3" ref="G36:H44">G37</f>
        <v>24800</v>
      </c>
      <c r="H36" s="77">
        <f t="shared" si="3"/>
        <v>24800</v>
      </c>
    </row>
    <row r="37" spans="1:8" ht="30">
      <c r="A37" s="29" t="s">
        <v>150</v>
      </c>
      <c r="B37" s="67" t="s">
        <v>28</v>
      </c>
      <c r="C37" s="58" t="s">
        <v>214</v>
      </c>
      <c r="D37" s="58"/>
      <c r="E37" s="58"/>
      <c r="F37" s="78">
        <f>F38</f>
        <v>24800</v>
      </c>
      <c r="G37" s="78">
        <f>G38</f>
        <v>24800</v>
      </c>
      <c r="H37" s="78">
        <f>H38</f>
        <v>24800</v>
      </c>
    </row>
    <row r="38" spans="1:8" ht="60">
      <c r="A38" s="29" t="s">
        <v>152</v>
      </c>
      <c r="B38" s="67" t="s">
        <v>66</v>
      </c>
      <c r="C38" s="58" t="s">
        <v>214</v>
      </c>
      <c r="D38" s="58" t="s">
        <v>67</v>
      </c>
      <c r="E38" s="58"/>
      <c r="F38" s="78">
        <f aca="true" t="shared" si="4" ref="F38:F44">F39</f>
        <v>24800</v>
      </c>
      <c r="G38" s="78">
        <f t="shared" si="3"/>
        <v>24800</v>
      </c>
      <c r="H38" s="78">
        <f t="shared" si="3"/>
        <v>24800</v>
      </c>
    </row>
    <row r="39" spans="1:8" ht="15">
      <c r="A39" s="29" t="s">
        <v>133</v>
      </c>
      <c r="B39" s="67" t="s">
        <v>118</v>
      </c>
      <c r="C39" s="58" t="s">
        <v>214</v>
      </c>
      <c r="D39" s="58" t="s">
        <v>119</v>
      </c>
      <c r="E39" s="58"/>
      <c r="F39" s="78">
        <f t="shared" si="4"/>
        <v>24800</v>
      </c>
      <c r="G39" s="78">
        <f t="shared" si="3"/>
        <v>24800</v>
      </c>
      <c r="H39" s="78">
        <f t="shared" si="3"/>
        <v>24800</v>
      </c>
    </row>
    <row r="40" spans="1:8" ht="30">
      <c r="A40" s="29" t="s">
        <v>134</v>
      </c>
      <c r="B40" s="66" t="s">
        <v>52</v>
      </c>
      <c r="C40" s="58" t="s">
        <v>214</v>
      </c>
      <c r="D40" s="58" t="s">
        <v>119</v>
      </c>
      <c r="E40" s="58" t="s">
        <v>51</v>
      </c>
      <c r="F40" s="78">
        <f t="shared" si="4"/>
        <v>24800</v>
      </c>
      <c r="G40" s="78">
        <f t="shared" si="3"/>
        <v>24800</v>
      </c>
      <c r="H40" s="78">
        <f t="shared" si="3"/>
        <v>24800</v>
      </c>
    </row>
    <row r="41" spans="1:8" ht="30">
      <c r="A41" s="29" t="s">
        <v>153</v>
      </c>
      <c r="B41" s="68" t="s">
        <v>29</v>
      </c>
      <c r="C41" s="58" t="s">
        <v>214</v>
      </c>
      <c r="D41" s="58" t="s">
        <v>119</v>
      </c>
      <c r="E41" s="58" t="s">
        <v>30</v>
      </c>
      <c r="F41" s="78">
        <f>'прил 3'!G53</f>
        <v>24800</v>
      </c>
      <c r="G41" s="78">
        <f>'прил 3'!H53</f>
        <v>24800</v>
      </c>
      <c r="H41" s="78">
        <f>'прил 3'!I53</f>
        <v>24800</v>
      </c>
    </row>
    <row r="42" spans="1:8" ht="30">
      <c r="A42" s="29" t="s">
        <v>154</v>
      </c>
      <c r="B42" s="67" t="s">
        <v>70</v>
      </c>
      <c r="C42" s="58" t="s">
        <v>214</v>
      </c>
      <c r="D42" s="58" t="s">
        <v>71</v>
      </c>
      <c r="E42" s="58"/>
      <c r="F42" s="78">
        <f>F43</f>
        <v>24800</v>
      </c>
      <c r="G42" s="78">
        <f t="shared" si="3"/>
        <v>24800</v>
      </c>
      <c r="H42" s="78">
        <f t="shared" si="3"/>
        <v>24800</v>
      </c>
    </row>
    <row r="43" spans="1:8" ht="30">
      <c r="A43" s="29" t="s">
        <v>155</v>
      </c>
      <c r="B43" s="67" t="s">
        <v>72</v>
      </c>
      <c r="C43" s="58" t="s">
        <v>214</v>
      </c>
      <c r="D43" s="58" t="s">
        <v>73</v>
      </c>
      <c r="E43" s="58"/>
      <c r="F43" s="78">
        <f t="shared" si="4"/>
        <v>24800</v>
      </c>
      <c r="G43" s="78">
        <f t="shared" si="3"/>
        <v>24800</v>
      </c>
      <c r="H43" s="78">
        <f t="shared" si="3"/>
        <v>24800</v>
      </c>
    </row>
    <row r="44" spans="1:8" ht="30">
      <c r="A44" s="29" t="s">
        <v>156</v>
      </c>
      <c r="B44" s="66" t="s">
        <v>52</v>
      </c>
      <c r="C44" s="58" t="s">
        <v>214</v>
      </c>
      <c r="D44" s="58" t="s">
        <v>73</v>
      </c>
      <c r="E44" s="58" t="s">
        <v>51</v>
      </c>
      <c r="F44" s="78">
        <f t="shared" si="4"/>
        <v>24800</v>
      </c>
      <c r="G44" s="78">
        <f t="shared" si="3"/>
        <v>24800</v>
      </c>
      <c r="H44" s="78">
        <f t="shared" si="3"/>
        <v>24800</v>
      </c>
    </row>
    <row r="45" spans="1:8" ht="30">
      <c r="A45" s="29" t="s">
        <v>157</v>
      </c>
      <c r="B45" s="68" t="s">
        <v>29</v>
      </c>
      <c r="C45" s="58" t="s">
        <v>214</v>
      </c>
      <c r="D45" s="58" t="s">
        <v>73</v>
      </c>
      <c r="E45" s="58" t="s">
        <v>30</v>
      </c>
      <c r="F45" s="78">
        <f>'прил 3'!G57</f>
        <v>24800</v>
      </c>
      <c r="G45" s="78">
        <f>'прил 3'!H57</f>
        <v>24800</v>
      </c>
      <c r="H45" s="78">
        <f>'прил 3'!I57</f>
        <v>24800</v>
      </c>
    </row>
    <row r="46" spans="1:8" ht="45" hidden="1">
      <c r="A46" s="29" t="s">
        <v>155</v>
      </c>
      <c r="B46" s="73" t="s">
        <v>15</v>
      </c>
      <c r="C46" s="76" t="s">
        <v>217</v>
      </c>
      <c r="D46" s="80"/>
      <c r="E46" s="76"/>
      <c r="F46" s="77">
        <f>F47</f>
        <v>0</v>
      </c>
      <c r="G46" s="77">
        <f aca="true" t="shared" si="5" ref="G46:H50">G47</f>
        <v>0</v>
      </c>
      <c r="H46" s="77">
        <f t="shared" si="5"/>
        <v>0</v>
      </c>
    </row>
    <row r="47" spans="1:8" ht="15" hidden="1">
      <c r="A47" s="29" t="s">
        <v>156</v>
      </c>
      <c r="B47" s="67" t="s">
        <v>5</v>
      </c>
      <c r="C47" s="58" t="s">
        <v>218</v>
      </c>
      <c r="D47" s="58"/>
      <c r="E47" s="58"/>
      <c r="F47" s="78">
        <f>F48</f>
        <v>0</v>
      </c>
      <c r="G47" s="78">
        <f t="shared" si="5"/>
        <v>0</v>
      </c>
      <c r="H47" s="78">
        <f t="shared" si="5"/>
        <v>0</v>
      </c>
    </row>
    <row r="48" spans="1:8" ht="30" hidden="1">
      <c r="A48" s="29" t="s">
        <v>157</v>
      </c>
      <c r="B48" s="67" t="s">
        <v>70</v>
      </c>
      <c r="C48" s="58" t="s">
        <v>218</v>
      </c>
      <c r="D48" s="58" t="s">
        <v>71</v>
      </c>
      <c r="E48" s="58"/>
      <c r="F48" s="78">
        <f>F49</f>
        <v>0</v>
      </c>
      <c r="G48" s="78">
        <f t="shared" si="5"/>
        <v>0</v>
      </c>
      <c r="H48" s="78">
        <f t="shared" si="5"/>
        <v>0</v>
      </c>
    </row>
    <row r="49" spans="1:8" ht="30" hidden="1">
      <c r="A49" s="29" t="s">
        <v>158</v>
      </c>
      <c r="B49" s="67" t="s">
        <v>72</v>
      </c>
      <c r="C49" s="58" t="s">
        <v>218</v>
      </c>
      <c r="D49" s="58" t="s">
        <v>73</v>
      </c>
      <c r="E49" s="58"/>
      <c r="F49" s="78">
        <f>F50</f>
        <v>0</v>
      </c>
      <c r="G49" s="78">
        <f t="shared" si="5"/>
        <v>0</v>
      </c>
      <c r="H49" s="78">
        <f t="shared" si="5"/>
        <v>0</v>
      </c>
    </row>
    <row r="50" spans="1:8" ht="15" hidden="1">
      <c r="A50" s="29" t="s">
        <v>159</v>
      </c>
      <c r="B50" s="66" t="s">
        <v>107</v>
      </c>
      <c r="C50" s="58" t="s">
        <v>218</v>
      </c>
      <c r="D50" s="58" t="s">
        <v>73</v>
      </c>
      <c r="E50" s="58" t="s">
        <v>108</v>
      </c>
      <c r="F50" s="78">
        <f>F51</f>
        <v>0</v>
      </c>
      <c r="G50" s="78">
        <f t="shared" si="5"/>
        <v>0</v>
      </c>
      <c r="H50" s="78">
        <f t="shared" si="5"/>
        <v>0</v>
      </c>
    </row>
    <row r="51" spans="1:8" ht="15" hidden="1">
      <c r="A51" s="29" t="s">
        <v>160</v>
      </c>
      <c r="B51" s="66" t="s">
        <v>39</v>
      </c>
      <c r="C51" s="58" t="s">
        <v>218</v>
      </c>
      <c r="D51" s="58" t="s">
        <v>73</v>
      </c>
      <c r="E51" s="58" t="s">
        <v>109</v>
      </c>
      <c r="F51" s="78">
        <f>'прил 3'!G91</f>
        <v>0</v>
      </c>
      <c r="G51" s="78">
        <f>'прил 3'!H91</f>
        <v>0</v>
      </c>
      <c r="H51" s="78">
        <f>'прил 3'!I91</f>
        <v>0</v>
      </c>
    </row>
    <row r="52" spans="1:8" ht="15">
      <c r="A52" s="29" t="s">
        <v>158</v>
      </c>
      <c r="B52" s="66" t="s">
        <v>244</v>
      </c>
      <c r="C52" s="58" t="s">
        <v>274</v>
      </c>
      <c r="D52" s="58" t="s">
        <v>71</v>
      </c>
      <c r="E52" s="58"/>
      <c r="F52" s="78">
        <f>'прил 3'!G60</f>
        <v>19150</v>
      </c>
      <c r="G52" s="78"/>
      <c r="H52" s="78"/>
    </row>
    <row r="53" spans="1:8" ht="30">
      <c r="A53" s="29" t="s">
        <v>159</v>
      </c>
      <c r="B53" s="67" t="s">
        <v>70</v>
      </c>
      <c r="C53" s="58" t="s">
        <v>274</v>
      </c>
      <c r="D53" s="58" t="s">
        <v>73</v>
      </c>
      <c r="E53" s="58" t="s">
        <v>232</v>
      </c>
      <c r="F53" s="78">
        <f>'прил 3'!G61</f>
        <v>19150</v>
      </c>
      <c r="G53" s="78"/>
      <c r="H53" s="78"/>
    </row>
    <row r="54" spans="1:8" ht="15">
      <c r="A54" s="29" t="s">
        <v>160</v>
      </c>
      <c r="B54" s="66" t="s">
        <v>245</v>
      </c>
      <c r="C54" s="58" t="s">
        <v>275</v>
      </c>
      <c r="D54" s="58" t="s">
        <v>71</v>
      </c>
      <c r="E54" s="58"/>
      <c r="F54" s="78">
        <f>'прил 3'!G64</f>
        <v>957.5</v>
      </c>
      <c r="G54" s="78"/>
      <c r="H54" s="78"/>
    </row>
    <row r="55" spans="1:8" ht="30">
      <c r="A55" s="29" t="s">
        <v>161</v>
      </c>
      <c r="B55" s="67" t="s">
        <v>70</v>
      </c>
      <c r="C55" s="58" t="s">
        <v>275</v>
      </c>
      <c r="D55" s="58" t="s">
        <v>73</v>
      </c>
      <c r="E55" s="58" t="s">
        <v>232</v>
      </c>
      <c r="F55" s="78">
        <f>'прил 3'!G65</f>
        <v>957.5</v>
      </c>
      <c r="G55" s="78"/>
      <c r="H55" s="78"/>
    </row>
    <row r="56" spans="1:8" ht="28.5">
      <c r="A56" s="29" t="s">
        <v>162</v>
      </c>
      <c r="B56" s="61" t="s">
        <v>129</v>
      </c>
      <c r="C56" s="71" t="s">
        <v>221</v>
      </c>
      <c r="D56" s="71"/>
      <c r="E56" s="71"/>
      <c r="F56" s="72">
        <f>F57</f>
        <v>0</v>
      </c>
      <c r="G56" s="72">
        <f>G57</f>
        <v>1621582.06</v>
      </c>
      <c r="H56" s="72">
        <f>H57</f>
        <v>1621582.06</v>
      </c>
    </row>
    <row r="57" spans="1:8" ht="30">
      <c r="A57" s="29" t="s">
        <v>198</v>
      </c>
      <c r="B57" s="73" t="s">
        <v>16</v>
      </c>
      <c r="C57" s="71" t="s">
        <v>222</v>
      </c>
      <c r="D57" s="58"/>
      <c r="E57" s="58"/>
      <c r="F57" s="77">
        <f>F58</f>
        <v>0</v>
      </c>
      <c r="G57" s="77">
        <f aca="true" t="shared" si="6" ref="G57:H61">G58</f>
        <v>1621582.06</v>
      </c>
      <c r="H57" s="77">
        <f t="shared" si="6"/>
        <v>1621582.06</v>
      </c>
    </row>
    <row r="58" spans="1:8" ht="30">
      <c r="A58" s="29" t="s">
        <v>135</v>
      </c>
      <c r="B58" s="67" t="s">
        <v>28</v>
      </c>
      <c r="C58" s="58" t="s">
        <v>222</v>
      </c>
      <c r="D58" s="58"/>
      <c r="E58" s="58"/>
      <c r="F58" s="78">
        <f>F59</f>
        <v>0</v>
      </c>
      <c r="G58" s="78">
        <f t="shared" si="6"/>
        <v>1621582.06</v>
      </c>
      <c r="H58" s="78">
        <f t="shared" si="6"/>
        <v>1621582.06</v>
      </c>
    </row>
    <row r="59" spans="1:8" ht="30">
      <c r="A59" s="29" t="s">
        <v>163</v>
      </c>
      <c r="B59" s="67" t="s">
        <v>116</v>
      </c>
      <c r="C59" s="58" t="s">
        <v>222</v>
      </c>
      <c r="D59" s="58" t="s">
        <v>117</v>
      </c>
      <c r="E59" s="58"/>
      <c r="F59" s="78">
        <f>F60</f>
        <v>0</v>
      </c>
      <c r="G59" s="78">
        <f t="shared" si="6"/>
        <v>1621582.06</v>
      </c>
      <c r="H59" s="78">
        <f t="shared" si="6"/>
        <v>1621582.06</v>
      </c>
    </row>
    <row r="60" spans="1:8" ht="15">
      <c r="A60" s="29" t="s">
        <v>136</v>
      </c>
      <c r="B60" s="67" t="s">
        <v>76</v>
      </c>
      <c r="C60" s="58" t="s">
        <v>222</v>
      </c>
      <c r="D60" s="58" t="s">
        <v>77</v>
      </c>
      <c r="E60" s="58"/>
      <c r="F60" s="78">
        <f>F61</f>
        <v>0</v>
      </c>
      <c r="G60" s="78">
        <f t="shared" si="6"/>
        <v>1621582.06</v>
      </c>
      <c r="H60" s="78">
        <f t="shared" si="6"/>
        <v>1621582.06</v>
      </c>
    </row>
    <row r="61" spans="1:8" ht="15">
      <c r="A61" s="29" t="s">
        <v>137</v>
      </c>
      <c r="B61" s="66" t="s">
        <v>46</v>
      </c>
      <c r="C61" s="58" t="s">
        <v>223</v>
      </c>
      <c r="D61" s="58" t="s">
        <v>77</v>
      </c>
      <c r="E61" s="58" t="s">
        <v>80</v>
      </c>
      <c r="F61" s="78">
        <f>F62</f>
        <v>0</v>
      </c>
      <c r="G61" s="78">
        <f t="shared" si="6"/>
        <v>1621582.06</v>
      </c>
      <c r="H61" s="78">
        <f t="shared" si="6"/>
        <v>1621582.06</v>
      </c>
    </row>
    <row r="62" spans="1:8" ht="15">
      <c r="A62" s="29" t="s">
        <v>164</v>
      </c>
      <c r="B62" s="66" t="s">
        <v>40</v>
      </c>
      <c r="C62" s="58" t="s">
        <v>223</v>
      </c>
      <c r="D62" s="58" t="s">
        <v>77</v>
      </c>
      <c r="E62" s="58" t="s">
        <v>81</v>
      </c>
      <c r="F62" s="78">
        <f>'прил 3'!G111</f>
        <v>0</v>
      </c>
      <c r="G62" s="78">
        <f>'прил 3'!H111</f>
        <v>1621582.06</v>
      </c>
      <c r="H62" s="78">
        <f>'прил 3'!I111</f>
        <v>1621582.06</v>
      </c>
    </row>
    <row r="63" spans="1:8" ht="32.25" customHeight="1">
      <c r="A63" s="29" t="s">
        <v>165</v>
      </c>
      <c r="B63" s="73" t="s">
        <v>114</v>
      </c>
      <c r="C63" s="74" t="s">
        <v>207</v>
      </c>
      <c r="D63" s="74"/>
      <c r="E63" s="74"/>
      <c r="F63" s="75">
        <f>F64</f>
        <v>3003733.3600000003</v>
      </c>
      <c r="G63" s="75">
        <f>G64</f>
        <v>2610926.18</v>
      </c>
      <c r="H63" s="75">
        <f>H64</f>
        <v>2610926.18</v>
      </c>
    </row>
    <row r="64" spans="1:8" ht="30">
      <c r="A64" s="29" t="s">
        <v>166</v>
      </c>
      <c r="B64" s="67" t="s">
        <v>112</v>
      </c>
      <c r="C64" s="58" t="s">
        <v>208</v>
      </c>
      <c r="D64" s="58" t="s">
        <v>64</v>
      </c>
      <c r="E64" s="81"/>
      <c r="F64" s="82">
        <f>F65+F69+F73+F77</f>
        <v>3003733.3600000003</v>
      </c>
      <c r="G64" s="82">
        <f>G65+G69+G73+G77</f>
        <v>2610926.18</v>
      </c>
      <c r="H64" s="82">
        <f>H65+H69+H73+H77</f>
        <v>2610926.18</v>
      </c>
    </row>
    <row r="65" spans="1:8" ht="60">
      <c r="A65" s="29" t="s">
        <v>138</v>
      </c>
      <c r="B65" s="67" t="s">
        <v>66</v>
      </c>
      <c r="C65" s="58" t="s">
        <v>208</v>
      </c>
      <c r="D65" s="58" t="s">
        <v>67</v>
      </c>
      <c r="E65" s="81"/>
      <c r="F65" s="82">
        <f>F66</f>
        <v>614312.6</v>
      </c>
      <c r="G65" s="82">
        <f aca="true" t="shared" si="7" ref="G65:H67">G66</f>
        <v>495518.93</v>
      </c>
      <c r="H65" s="82">
        <f t="shared" si="7"/>
        <v>495518.93</v>
      </c>
    </row>
    <row r="66" spans="1:8" ht="30">
      <c r="A66" s="29" t="s">
        <v>167</v>
      </c>
      <c r="B66" s="67" t="s">
        <v>68</v>
      </c>
      <c r="C66" s="58" t="s">
        <v>208</v>
      </c>
      <c r="D66" s="58" t="s">
        <v>69</v>
      </c>
      <c r="E66" s="81"/>
      <c r="F66" s="82">
        <f>F67</f>
        <v>614312.6</v>
      </c>
      <c r="G66" s="82">
        <f t="shared" si="7"/>
        <v>495518.93</v>
      </c>
      <c r="H66" s="82">
        <f t="shared" si="7"/>
        <v>495518.93</v>
      </c>
    </row>
    <row r="67" spans="1:8" ht="15">
      <c r="A67" s="29" t="s">
        <v>168</v>
      </c>
      <c r="B67" s="83" t="s">
        <v>65</v>
      </c>
      <c r="C67" s="58" t="s">
        <v>208</v>
      </c>
      <c r="D67" s="58" t="s">
        <v>69</v>
      </c>
      <c r="E67" s="81" t="s">
        <v>99</v>
      </c>
      <c r="F67" s="82">
        <f>F68</f>
        <v>614312.6</v>
      </c>
      <c r="G67" s="82">
        <f t="shared" si="7"/>
        <v>495518.93</v>
      </c>
      <c r="H67" s="82">
        <f t="shared" si="7"/>
        <v>495518.93</v>
      </c>
    </row>
    <row r="68" spans="1:8" ht="30">
      <c r="A68" s="29" t="s">
        <v>169</v>
      </c>
      <c r="B68" s="84" t="s">
        <v>58</v>
      </c>
      <c r="C68" s="58" t="s">
        <v>208</v>
      </c>
      <c r="D68" s="58" t="s">
        <v>69</v>
      </c>
      <c r="E68" s="81" t="s">
        <v>100</v>
      </c>
      <c r="F68" s="82">
        <f>'прил 3'!G18</f>
        <v>614312.6</v>
      </c>
      <c r="G68" s="82">
        <f>'прил 3'!H18</f>
        <v>495518.93</v>
      </c>
      <c r="H68" s="82">
        <f>'прил 3'!I18</f>
        <v>495518.93</v>
      </c>
    </row>
    <row r="69" spans="1:8" ht="60">
      <c r="A69" s="29" t="s">
        <v>170</v>
      </c>
      <c r="B69" s="67" t="s">
        <v>66</v>
      </c>
      <c r="C69" s="58" t="s">
        <v>208</v>
      </c>
      <c r="D69" s="58" t="s">
        <v>67</v>
      </c>
      <c r="E69" s="81"/>
      <c r="F69" s="82">
        <f>F70</f>
        <v>1680747</v>
      </c>
      <c r="G69" s="82">
        <f aca="true" t="shared" si="8" ref="G69:H71">G70</f>
        <v>1240980.33</v>
      </c>
      <c r="H69" s="82">
        <f t="shared" si="8"/>
        <v>1240980.33</v>
      </c>
    </row>
    <row r="70" spans="1:8" ht="30">
      <c r="A70" s="29" t="s">
        <v>171</v>
      </c>
      <c r="B70" s="67" t="s">
        <v>68</v>
      </c>
      <c r="C70" s="58" t="s">
        <v>208</v>
      </c>
      <c r="D70" s="58" t="s">
        <v>69</v>
      </c>
      <c r="E70" s="81"/>
      <c r="F70" s="82">
        <f>F71</f>
        <v>1680747</v>
      </c>
      <c r="G70" s="82">
        <f t="shared" si="8"/>
        <v>1240980.33</v>
      </c>
      <c r="H70" s="82">
        <f t="shared" si="8"/>
        <v>1240980.33</v>
      </c>
    </row>
    <row r="71" spans="1:8" ht="15">
      <c r="A71" s="29" t="s">
        <v>172</v>
      </c>
      <c r="B71" s="83" t="s">
        <v>65</v>
      </c>
      <c r="C71" s="58" t="s">
        <v>208</v>
      </c>
      <c r="D71" s="58" t="s">
        <v>69</v>
      </c>
      <c r="E71" s="81" t="s">
        <v>99</v>
      </c>
      <c r="F71" s="82">
        <f>F72</f>
        <v>1680747</v>
      </c>
      <c r="G71" s="82">
        <f t="shared" si="8"/>
        <v>1240980.33</v>
      </c>
      <c r="H71" s="82">
        <f t="shared" si="8"/>
        <v>1240980.33</v>
      </c>
    </row>
    <row r="72" spans="1:8" ht="45">
      <c r="A72" s="29" t="s">
        <v>173</v>
      </c>
      <c r="B72" s="84" t="s">
        <v>59</v>
      </c>
      <c r="C72" s="58" t="s">
        <v>208</v>
      </c>
      <c r="D72" s="58" t="s">
        <v>69</v>
      </c>
      <c r="E72" s="81" t="s">
        <v>82</v>
      </c>
      <c r="F72" s="82">
        <f>'прил 3'!G23</f>
        <v>1680747</v>
      </c>
      <c r="G72" s="82">
        <f>'прил 3'!H23</f>
        <v>1240980.33</v>
      </c>
      <c r="H72" s="82">
        <f>'прил 3'!I23</f>
        <v>1240980.33</v>
      </c>
    </row>
    <row r="73" spans="1:8" ht="25.5">
      <c r="A73" s="29" t="s">
        <v>174</v>
      </c>
      <c r="B73" s="32" t="s">
        <v>70</v>
      </c>
      <c r="C73" s="58" t="s">
        <v>208</v>
      </c>
      <c r="D73" s="58" t="s">
        <v>71</v>
      </c>
      <c r="E73" s="81"/>
      <c r="F73" s="82">
        <f aca="true" t="shared" si="9" ref="F73:H75">F74</f>
        <v>678053.76</v>
      </c>
      <c r="G73" s="82">
        <f t="shared" si="9"/>
        <v>843958.92</v>
      </c>
      <c r="H73" s="82">
        <f t="shared" si="9"/>
        <v>843958.92</v>
      </c>
    </row>
    <row r="74" spans="1:9" ht="25.5">
      <c r="A74" s="29" t="s">
        <v>175</v>
      </c>
      <c r="B74" s="32" t="s">
        <v>72</v>
      </c>
      <c r="C74" s="58" t="s">
        <v>208</v>
      </c>
      <c r="D74" s="58" t="s">
        <v>73</v>
      </c>
      <c r="E74" s="81"/>
      <c r="F74" s="82">
        <f t="shared" si="9"/>
        <v>678053.76</v>
      </c>
      <c r="G74" s="82">
        <f t="shared" si="9"/>
        <v>843958.92</v>
      </c>
      <c r="H74" s="82">
        <f t="shared" si="9"/>
        <v>843958.92</v>
      </c>
      <c r="I74" s="93"/>
    </row>
    <row r="75" spans="1:8" ht="15">
      <c r="A75" s="29" t="s">
        <v>176</v>
      </c>
      <c r="B75" s="84" t="s">
        <v>98</v>
      </c>
      <c r="C75" s="58" t="s">
        <v>208</v>
      </c>
      <c r="D75" s="58" t="s">
        <v>73</v>
      </c>
      <c r="E75" s="81" t="s">
        <v>99</v>
      </c>
      <c r="F75" s="82">
        <f t="shared" si="9"/>
        <v>678053.76</v>
      </c>
      <c r="G75" s="82">
        <f t="shared" si="9"/>
        <v>843958.92</v>
      </c>
      <c r="H75" s="82">
        <f t="shared" si="9"/>
        <v>843958.92</v>
      </c>
    </row>
    <row r="76" spans="1:8" ht="45">
      <c r="A76" s="29" t="s">
        <v>177</v>
      </c>
      <c r="B76" s="66" t="s">
        <v>59</v>
      </c>
      <c r="C76" s="58" t="s">
        <v>208</v>
      </c>
      <c r="D76" s="58" t="s">
        <v>73</v>
      </c>
      <c r="E76" s="81" t="s">
        <v>82</v>
      </c>
      <c r="F76" s="82">
        <f>'прил 3'!G25+'прил 3'!G27</f>
        <v>678053.76</v>
      </c>
      <c r="G76" s="82">
        <f>'прил 3'!H25+'прил 3'!H27</f>
        <v>843958.92</v>
      </c>
      <c r="H76" s="82">
        <f>'прил 3'!I25+'прил 3'!I27</f>
        <v>843958.92</v>
      </c>
    </row>
    <row r="77" spans="1:8" ht="15">
      <c r="A77" s="29" t="s">
        <v>178</v>
      </c>
      <c r="B77" s="32" t="s">
        <v>9</v>
      </c>
      <c r="C77" s="58" t="s">
        <v>208</v>
      </c>
      <c r="D77" s="58" t="s">
        <v>10</v>
      </c>
      <c r="E77" s="81"/>
      <c r="F77" s="82">
        <f aca="true" t="shared" si="10" ref="F77:H79">F78</f>
        <v>30620</v>
      </c>
      <c r="G77" s="82">
        <f t="shared" si="10"/>
        <v>30468</v>
      </c>
      <c r="H77" s="82">
        <f t="shared" si="10"/>
        <v>30468</v>
      </c>
    </row>
    <row r="78" spans="1:8" ht="15">
      <c r="A78" s="29" t="s">
        <v>179</v>
      </c>
      <c r="B78" s="32" t="s">
        <v>26</v>
      </c>
      <c r="C78" s="58" t="s">
        <v>208</v>
      </c>
      <c r="D78" s="58" t="s">
        <v>25</v>
      </c>
      <c r="E78" s="81"/>
      <c r="F78" s="82">
        <f t="shared" si="10"/>
        <v>30620</v>
      </c>
      <c r="G78" s="82">
        <f t="shared" si="10"/>
        <v>30468</v>
      </c>
      <c r="H78" s="82">
        <f t="shared" si="10"/>
        <v>30468</v>
      </c>
    </row>
    <row r="79" spans="1:8" ht="15">
      <c r="A79" s="29" t="s">
        <v>180</v>
      </c>
      <c r="B79" s="84" t="s">
        <v>98</v>
      </c>
      <c r="C79" s="58" t="s">
        <v>208</v>
      </c>
      <c r="D79" s="58" t="s">
        <v>25</v>
      </c>
      <c r="E79" s="81" t="s">
        <v>99</v>
      </c>
      <c r="F79" s="82">
        <f t="shared" si="10"/>
        <v>30620</v>
      </c>
      <c r="G79" s="82">
        <f t="shared" si="10"/>
        <v>30468</v>
      </c>
      <c r="H79" s="82">
        <f t="shared" si="10"/>
        <v>30468</v>
      </c>
    </row>
    <row r="80" spans="1:8" ht="45">
      <c r="A80" s="29" t="s">
        <v>181</v>
      </c>
      <c r="B80" s="66" t="s">
        <v>59</v>
      </c>
      <c r="C80" s="58" t="s">
        <v>208</v>
      </c>
      <c r="D80" s="58" t="s">
        <v>25</v>
      </c>
      <c r="E80" s="81" t="s">
        <v>106</v>
      </c>
      <c r="F80" s="82">
        <f>'прил 3'!G32</f>
        <v>30620</v>
      </c>
      <c r="G80" s="82">
        <f>'прил 3'!H32</f>
        <v>30468</v>
      </c>
      <c r="H80" s="82">
        <f>'прил 3'!I32</f>
        <v>30468</v>
      </c>
    </row>
    <row r="81" spans="1:8" ht="15">
      <c r="A81" s="29" t="s">
        <v>182</v>
      </c>
      <c r="B81" s="67" t="s">
        <v>115</v>
      </c>
      <c r="C81" s="58" t="s">
        <v>209</v>
      </c>
      <c r="D81" s="58"/>
      <c r="E81" s="81"/>
      <c r="F81" s="82">
        <f>F82</f>
        <v>5000</v>
      </c>
      <c r="G81" s="82">
        <f aca="true" t="shared" si="11" ref="G81:H84">G82</f>
        <v>5000</v>
      </c>
      <c r="H81" s="82">
        <f t="shared" si="11"/>
        <v>5000</v>
      </c>
    </row>
    <row r="82" spans="1:8" ht="15">
      <c r="A82" s="29" t="s">
        <v>183</v>
      </c>
      <c r="B82" s="69" t="s">
        <v>74</v>
      </c>
      <c r="C82" s="58" t="s">
        <v>209</v>
      </c>
      <c r="D82" s="58" t="s">
        <v>75</v>
      </c>
      <c r="E82" s="81"/>
      <c r="F82" s="82">
        <f>F83</f>
        <v>5000</v>
      </c>
      <c r="G82" s="82">
        <f t="shared" si="11"/>
        <v>5000</v>
      </c>
      <c r="H82" s="82">
        <f t="shared" si="11"/>
        <v>5000</v>
      </c>
    </row>
    <row r="83" spans="1:8" ht="15">
      <c r="A83" s="29" t="s">
        <v>184</v>
      </c>
      <c r="B83" s="70" t="s">
        <v>1</v>
      </c>
      <c r="C83" s="58" t="s">
        <v>209</v>
      </c>
      <c r="D83" s="58" t="s">
        <v>24</v>
      </c>
      <c r="E83" s="81"/>
      <c r="F83" s="82">
        <f>F84</f>
        <v>5000</v>
      </c>
      <c r="G83" s="82">
        <f t="shared" si="11"/>
        <v>5000</v>
      </c>
      <c r="H83" s="82">
        <f t="shared" si="11"/>
        <v>5000</v>
      </c>
    </row>
    <row r="84" spans="1:8" ht="15">
      <c r="A84" s="29" t="s">
        <v>185</v>
      </c>
      <c r="B84" s="83" t="s">
        <v>65</v>
      </c>
      <c r="C84" s="58" t="s">
        <v>209</v>
      </c>
      <c r="D84" s="58" t="s">
        <v>24</v>
      </c>
      <c r="E84" s="81" t="s">
        <v>99</v>
      </c>
      <c r="F84" s="82">
        <f>F85</f>
        <v>5000</v>
      </c>
      <c r="G84" s="82">
        <f t="shared" si="11"/>
        <v>5000</v>
      </c>
      <c r="H84" s="82">
        <f t="shared" si="11"/>
        <v>5000</v>
      </c>
    </row>
    <row r="85" spans="1:8" ht="15">
      <c r="A85" s="29" t="s">
        <v>186</v>
      </c>
      <c r="B85" s="85" t="s">
        <v>121</v>
      </c>
      <c r="C85" s="58" t="s">
        <v>209</v>
      </c>
      <c r="D85" s="58" t="s">
        <v>24</v>
      </c>
      <c r="E85" s="81" t="s">
        <v>44</v>
      </c>
      <c r="F85" s="82">
        <f>'прил 3'!G36</f>
        <v>5000</v>
      </c>
      <c r="G85" s="82">
        <f>'прил 3'!H36</f>
        <v>5000</v>
      </c>
      <c r="H85" s="82">
        <f>'прил 3'!I36</f>
        <v>5000</v>
      </c>
    </row>
    <row r="86" spans="1:8" ht="60">
      <c r="A86" s="29" t="s">
        <v>187</v>
      </c>
      <c r="B86" s="67" t="s">
        <v>12</v>
      </c>
      <c r="C86" s="58" t="s">
        <v>228</v>
      </c>
      <c r="D86" s="58"/>
      <c r="E86" s="81" t="s">
        <v>71</v>
      </c>
      <c r="F86" s="82">
        <f>F87+F89</f>
        <v>79611.03</v>
      </c>
      <c r="G86" s="82">
        <f>G87+G89</f>
        <v>66059</v>
      </c>
      <c r="H86" s="82">
        <f>H87+H89</f>
        <v>0</v>
      </c>
    </row>
    <row r="87" spans="1:8" ht="60">
      <c r="A87" s="29" t="s">
        <v>188</v>
      </c>
      <c r="B87" s="67" t="s">
        <v>66</v>
      </c>
      <c r="C87" s="58" t="s">
        <v>211</v>
      </c>
      <c r="D87" s="58" t="s">
        <v>67</v>
      </c>
      <c r="E87" s="86" t="str">
        <f>E88</f>
        <v>0203</v>
      </c>
      <c r="F87" s="86">
        <f>F88</f>
        <v>61060.95</v>
      </c>
      <c r="G87" s="86">
        <f>G88</f>
        <v>47942.56</v>
      </c>
      <c r="H87" s="86">
        <f>H88</f>
        <v>0</v>
      </c>
    </row>
    <row r="88" spans="1:8" ht="30">
      <c r="A88" s="29" t="s">
        <v>189</v>
      </c>
      <c r="B88" s="67" t="s">
        <v>68</v>
      </c>
      <c r="C88" s="58" t="s">
        <v>211</v>
      </c>
      <c r="D88" s="58" t="s">
        <v>69</v>
      </c>
      <c r="E88" s="86" t="str">
        <f>E89</f>
        <v>0203</v>
      </c>
      <c r="F88" s="82">
        <f>'прил 3'!G46</f>
        <v>61060.95</v>
      </c>
      <c r="G88" s="82">
        <f>'прил 3'!H46</f>
        <v>47942.56</v>
      </c>
      <c r="H88" s="82">
        <f>'прил 3'!I46</f>
        <v>0</v>
      </c>
    </row>
    <row r="89" spans="1:8" ht="30">
      <c r="A89" s="29" t="s">
        <v>190</v>
      </c>
      <c r="B89" s="67" t="s">
        <v>70</v>
      </c>
      <c r="C89" s="58" t="s">
        <v>211</v>
      </c>
      <c r="D89" s="58" t="s">
        <v>71</v>
      </c>
      <c r="E89" s="86" t="str">
        <f>E90</f>
        <v>0203</v>
      </c>
      <c r="F89" s="86">
        <f>F90</f>
        <v>18550.08</v>
      </c>
      <c r="G89" s="86">
        <f>G90</f>
        <v>18116.44</v>
      </c>
      <c r="H89" s="86">
        <f>H90</f>
        <v>0</v>
      </c>
    </row>
    <row r="90" spans="1:8" ht="30">
      <c r="A90" s="29" t="s">
        <v>191</v>
      </c>
      <c r="B90" s="67" t="s">
        <v>72</v>
      </c>
      <c r="C90" s="58" t="s">
        <v>211</v>
      </c>
      <c r="D90" s="58" t="s">
        <v>73</v>
      </c>
      <c r="E90" s="81" t="s">
        <v>50</v>
      </c>
      <c r="F90" s="82">
        <f>'прил 3'!G48</f>
        <v>18550.08</v>
      </c>
      <c r="G90" s="82">
        <f>'прил 3'!H48</f>
        <v>18116.44</v>
      </c>
      <c r="H90" s="82">
        <f>'прил 3'!I48</f>
        <v>0</v>
      </c>
    </row>
    <row r="91" spans="1:8" ht="60">
      <c r="A91" s="29" t="s">
        <v>192</v>
      </c>
      <c r="B91" s="87" t="s">
        <v>13</v>
      </c>
      <c r="C91" s="58" t="s">
        <v>207</v>
      </c>
      <c r="D91" s="58"/>
      <c r="E91" s="81"/>
      <c r="F91" s="82">
        <f>F92</f>
        <v>2681</v>
      </c>
      <c r="G91" s="82">
        <f aca="true" t="shared" si="12" ref="G91:H94">G92</f>
        <v>2700</v>
      </c>
      <c r="H91" s="82">
        <f t="shared" si="12"/>
        <v>2700</v>
      </c>
    </row>
    <row r="92" spans="1:8" ht="25.5">
      <c r="A92" s="29" t="s">
        <v>236</v>
      </c>
      <c r="B92" s="32" t="s">
        <v>70</v>
      </c>
      <c r="C92" s="58" t="s">
        <v>210</v>
      </c>
      <c r="D92" s="58" t="s">
        <v>71</v>
      </c>
      <c r="E92" s="81"/>
      <c r="F92" s="82">
        <f>F93</f>
        <v>2681</v>
      </c>
      <c r="G92" s="82">
        <f t="shared" si="12"/>
        <v>2700</v>
      </c>
      <c r="H92" s="82">
        <f t="shared" si="12"/>
        <v>2700</v>
      </c>
    </row>
    <row r="93" spans="1:8" ht="25.5">
      <c r="A93" s="29" t="s">
        <v>237</v>
      </c>
      <c r="B93" s="32" t="s">
        <v>72</v>
      </c>
      <c r="C93" s="58" t="s">
        <v>210</v>
      </c>
      <c r="D93" s="58" t="s">
        <v>73</v>
      </c>
      <c r="E93" s="81"/>
      <c r="F93" s="82">
        <f>F94</f>
        <v>2681</v>
      </c>
      <c r="G93" s="82">
        <f t="shared" si="12"/>
        <v>2700</v>
      </c>
      <c r="H93" s="82">
        <f t="shared" si="12"/>
        <v>2700</v>
      </c>
    </row>
    <row r="94" spans="1:8" ht="15">
      <c r="A94" s="29" t="s">
        <v>238</v>
      </c>
      <c r="B94" s="85" t="s">
        <v>65</v>
      </c>
      <c r="C94" s="58" t="s">
        <v>210</v>
      </c>
      <c r="D94" s="58" t="s">
        <v>73</v>
      </c>
      <c r="E94" s="81" t="s">
        <v>99</v>
      </c>
      <c r="F94" s="82">
        <f>F95</f>
        <v>2681</v>
      </c>
      <c r="G94" s="82">
        <f t="shared" si="12"/>
        <v>2700</v>
      </c>
      <c r="H94" s="82">
        <f t="shared" si="12"/>
        <v>2700</v>
      </c>
    </row>
    <row r="95" spans="1:8" ht="15">
      <c r="A95" s="29" t="s">
        <v>239</v>
      </c>
      <c r="B95" s="85" t="s">
        <v>38</v>
      </c>
      <c r="C95" s="58" t="s">
        <v>210</v>
      </c>
      <c r="D95" s="58" t="s">
        <v>73</v>
      </c>
      <c r="E95" s="81" t="s">
        <v>45</v>
      </c>
      <c r="F95" s="82">
        <f>'прил 3'!G40</f>
        <v>2681</v>
      </c>
      <c r="G95" s="82">
        <f>'прил 3'!H40</f>
        <v>2700</v>
      </c>
      <c r="H95" s="82">
        <f>'прил 3'!I40</f>
        <v>2700</v>
      </c>
    </row>
    <row r="96" spans="1:8" ht="15">
      <c r="A96" s="29" t="s">
        <v>240</v>
      </c>
      <c r="B96" s="88" t="s">
        <v>122</v>
      </c>
      <c r="C96" s="89"/>
      <c r="D96" s="89"/>
      <c r="E96" s="89"/>
      <c r="F96" s="90">
        <f>'прил 3'!G119</f>
        <v>0</v>
      </c>
      <c r="G96" s="82">
        <v>120451.6</v>
      </c>
      <c r="H96" s="82">
        <v>237689.96</v>
      </c>
    </row>
    <row r="97" spans="1:8" s="54" customFormat="1" ht="15">
      <c r="A97" s="29"/>
      <c r="B97" s="91" t="s">
        <v>27</v>
      </c>
      <c r="C97" s="81"/>
      <c r="D97" s="81"/>
      <c r="E97" s="81"/>
      <c r="F97" s="92">
        <f>F12+F56+F64+F81+F86+F91+F96</f>
        <v>5646366.890000001</v>
      </c>
      <c r="G97" s="92">
        <f>G12+G56+G64+G81+G86+G91+G96</f>
        <v>4938515.79</v>
      </c>
      <c r="H97" s="92">
        <f>H12+H56+H64+H81+H86+H91+H96</f>
        <v>4991489.15</v>
      </c>
    </row>
    <row r="98" spans="1:6" s="54" customFormat="1" ht="12.75">
      <c r="A98" s="51"/>
      <c r="B98" s="55"/>
      <c r="C98" s="52"/>
      <c r="D98" s="52"/>
      <c r="E98" s="52"/>
      <c r="F98" s="53"/>
    </row>
    <row r="99" spans="1:6" s="54" customFormat="1" ht="12.75">
      <c r="A99" s="51"/>
      <c r="B99" s="55"/>
      <c r="C99" s="52"/>
      <c r="D99" s="52"/>
      <c r="E99" s="52"/>
      <c r="F99" s="53"/>
    </row>
    <row r="100" spans="1:6" s="54" customFormat="1" ht="12.75">
      <c r="A100" s="51"/>
      <c r="B100" s="55"/>
      <c r="C100" s="52"/>
      <c r="D100" s="52"/>
      <c r="E100" s="52"/>
      <c r="F100" s="53"/>
    </row>
    <row r="101" spans="1:6" s="54" customFormat="1" ht="12.75">
      <c r="A101" s="51"/>
      <c r="B101" s="55"/>
      <c r="C101" s="52"/>
      <c r="D101" s="52"/>
      <c r="E101" s="52"/>
      <c r="F101" s="53"/>
    </row>
    <row r="102" spans="1:6" s="54" customFormat="1" ht="12.75">
      <c r="A102" s="51"/>
      <c r="B102" s="55"/>
      <c r="C102" s="52"/>
      <c r="D102" s="52"/>
      <c r="E102" s="52"/>
      <c r="F102" s="53"/>
    </row>
    <row r="103" spans="1:6" s="54" customFormat="1" ht="12.75">
      <c r="A103" s="51"/>
      <c r="B103" s="55"/>
      <c r="C103" s="52"/>
      <c r="D103" s="52"/>
      <c r="E103" s="52"/>
      <c r="F103" s="53"/>
    </row>
    <row r="104" spans="1:6" s="54" customFormat="1" ht="12.75">
      <c r="A104" s="51"/>
      <c r="B104" s="55"/>
      <c r="C104" s="52"/>
      <c r="D104" s="52"/>
      <c r="E104" s="52"/>
      <c r="F104" s="53"/>
    </row>
    <row r="105" spans="1:6" s="54" customFormat="1" ht="12.75">
      <c r="A105" s="51"/>
      <c r="B105" s="55"/>
      <c r="C105" s="52"/>
      <c r="D105" s="52"/>
      <c r="E105" s="52"/>
      <c r="F105" s="53"/>
    </row>
    <row r="106" spans="1:6" s="54" customFormat="1" ht="12.75">
      <c r="A106" s="51"/>
      <c r="B106" s="55"/>
      <c r="C106" s="52"/>
      <c r="D106" s="52"/>
      <c r="E106" s="52"/>
      <c r="F106" s="53"/>
    </row>
    <row r="107" spans="1:6" s="54" customFormat="1" ht="12.75">
      <c r="A107" s="51"/>
      <c r="B107" s="55"/>
      <c r="C107" s="52"/>
      <c r="D107" s="52"/>
      <c r="E107" s="52"/>
      <c r="F107" s="53"/>
    </row>
    <row r="108" spans="1:6" s="54" customFormat="1" ht="12.75">
      <c r="A108" s="51"/>
      <c r="B108" s="55"/>
      <c r="C108" s="52"/>
      <c r="D108" s="52"/>
      <c r="E108" s="52"/>
      <c r="F108" s="53"/>
    </row>
    <row r="109" spans="1:6" s="54" customFormat="1" ht="12.75">
      <c r="A109" s="51"/>
      <c r="B109" s="55"/>
      <c r="C109" s="52"/>
      <c r="D109" s="52"/>
      <c r="E109" s="52"/>
      <c r="F109" s="53"/>
    </row>
    <row r="110" spans="1:6" s="54" customFormat="1" ht="12.75">
      <c r="A110" s="51"/>
      <c r="B110" s="55"/>
      <c r="C110" s="52"/>
      <c r="D110" s="52"/>
      <c r="E110" s="52"/>
      <c r="F110" s="53"/>
    </row>
    <row r="111" spans="1:6" s="54" customFormat="1" ht="12.75">
      <c r="A111" s="51"/>
      <c r="B111" s="55"/>
      <c r="C111" s="52"/>
      <c r="D111" s="52"/>
      <c r="E111" s="52"/>
      <c r="F111" s="53"/>
    </row>
    <row r="112" spans="1:6" s="54" customFormat="1" ht="12.75">
      <c r="A112" s="51"/>
      <c r="B112" s="55"/>
      <c r="C112" s="52"/>
      <c r="D112" s="52"/>
      <c r="E112" s="52"/>
      <c r="F112" s="53"/>
    </row>
    <row r="113" spans="1:6" s="54" customFormat="1" ht="12.75">
      <c r="A113" s="51"/>
      <c r="B113" s="55"/>
      <c r="C113" s="52"/>
      <c r="D113" s="52"/>
      <c r="E113" s="52"/>
      <c r="F113" s="53"/>
    </row>
    <row r="114" spans="1:6" s="54" customFormat="1" ht="12.75">
      <c r="A114" s="51"/>
      <c r="B114" s="55"/>
      <c r="C114" s="52"/>
      <c r="D114" s="52"/>
      <c r="E114" s="52"/>
      <c r="F114" s="53"/>
    </row>
    <row r="115" spans="1:6" s="54" customFormat="1" ht="12.75">
      <c r="A115" s="51"/>
      <c r="B115" s="55"/>
      <c r="C115" s="52"/>
      <c r="D115" s="52"/>
      <c r="E115" s="52"/>
      <c r="F115" s="53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2018-04-11T10:18:57Z</cp:lastPrinted>
  <dcterms:created xsi:type="dcterms:W3CDTF">2007-10-12T08:23:45Z</dcterms:created>
  <dcterms:modified xsi:type="dcterms:W3CDTF">2018-09-11T08:32:55Z</dcterms:modified>
  <cp:category/>
  <cp:version/>
  <cp:contentType/>
  <cp:contentStatus/>
</cp:coreProperties>
</file>