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90" windowWidth="15360" windowHeight="7560" tabRatio="870" activeTab="2"/>
  </bookViews>
  <sheets>
    <sheet name="прил 3" sheetId="1" r:id="rId1"/>
    <sheet name="прил 4" sheetId="2" r:id="rId2"/>
    <sheet name="прил 5" sheetId="3" r:id="rId3"/>
  </sheets>
  <externalReferences>
    <externalReference r:id="rId6"/>
  </externalReferences>
  <definedNames>
    <definedName name="_xlnm.Print_Titles" localSheetId="0">'прил 3'!$9:$10</definedName>
  </definedNames>
  <calcPr fullCalcOnLoad="1"/>
</workbook>
</file>

<file path=xl/sharedStrings.xml><?xml version="1.0" encoding="utf-8"?>
<sst xmlns="http://schemas.openxmlformats.org/spreadsheetml/2006/main" count="800" uniqueCount="221">
  <si>
    <t>Резервные средства</t>
  </si>
  <si>
    <t>Муниципальная подпрограмма"Содействие развитию и модернизации улично-дорожной сети муниципального образования"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</si>
  <si>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</si>
  <si>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</si>
  <si>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</si>
  <si>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Мобилизационная и вневойсковая подготовка</t>
  </si>
  <si>
    <t>0409</t>
  </si>
  <si>
    <t>0503</t>
  </si>
  <si>
    <t>Благоустройство</t>
  </si>
  <si>
    <t>Дорожное хозяйство (дорожные фонды)</t>
  </si>
  <si>
    <t>870</t>
  </si>
  <si>
    <t>540</t>
  </si>
  <si>
    <t>Иные  межбюджетные трансферты</t>
  </si>
  <si>
    <t>Всего</t>
  </si>
  <si>
    <t>Целевая статья</t>
  </si>
  <si>
    <t>Вид расходов</t>
  </si>
  <si>
    <t>Совета депутатов</t>
  </si>
  <si>
    <t>Другие общегосударственные вопросы</t>
  </si>
  <si>
    <t>Физическая культура и спорт</t>
  </si>
  <si>
    <t>1100</t>
  </si>
  <si>
    <t>0111</t>
  </si>
  <si>
    <t>0113</t>
  </si>
  <si>
    <t xml:space="preserve">Другие вопросы в области физической культуры и спорта </t>
  </si>
  <si>
    <t>1105</t>
  </si>
  <si>
    <t>Приложение 5</t>
  </si>
  <si>
    <t>0200</t>
  </si>
  <si>
    <t>0203</t>
  </si>
  <si>
    <t>Национальная оборона</t>
  </si>
  <si>
    <t>Условно-утверждённые расходы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</si>
  <si>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</si>
  <si>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</si>
  <si>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</si>
  <si>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</si>
  <si>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</si>
  <si>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</si>
  <si>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</si>
  <si>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</si>
  <si>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</si>
  <si>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</si>
  <si>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</si>
  <si>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</si>
  <si>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</si>
  <si>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</si>
  <si>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</si>
  <si>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</si>
  <si>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</si>
  <si>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</si>
  <si>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(руб.)</t>
  </si>
  <si>
    <t>0104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</si>
  <si>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</si>
  <si>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</si>
  <si>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</si>
  <si>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</si>
  <si>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</si>
  <si>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</si>
  <si>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</si>
  <si>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</si>
  <si>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</si>
  <si>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</si>
  <si>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</si>
  <si>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</si>
  <si>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</si>
  <si>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</si>
  <si>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</si>
  <si>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</si>
  <si>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</si>
  <si>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</si>
  <si>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</si>
  <si>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</si>
  <si>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</si>
  <si>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</si>
  <si>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</si>
  <si>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 xml:space="preserve">Руководство и управление в сфере установленных функций органов местного самоуправления </t>
  </si>
  <si>
    <t>Непрограммные расходы  главы муниципального образования и местных администраций</t>
  </si>
  <si>
    <t>Резервные фонды местных администраций</t>
  </si>
  <si>
    <t xml:space="preserve">Резервные фонды  </t>
  </si>
  <si>
    <t>( руб.)</t>
  </si>
  <si>
    <t>13</t>
  </si>
  <si>
    <t>17</t>
  </si>
  <si>
    <t>19</t>
  </si>
  <si>
    <t>27</t>
  </si>
  <si>
    <t>28</t>
  </si>
  <si>
    <t>40</t>
  </si>
  <si>
    <t>42</t>
  </si>
  <si>
    <t>14</t>
  </si>
  <si>
    <t>15</t>
  </si>
  <si>
    <t>16</t>
  </si>
  <si>
    <t>18</t>
  </si>
  <si>
    <t>20</t>
  </si>
  <si>
    <t>21</t>
  </si>
  <si>
    <t>22</t>
  </si>
  <si>
    <t>23</t>
  </si>
  <si>
    <t>24</t>
  </si>
  <si>
    <t>25</t>
  </si>
  <si>
    <t>811</t>
  </si>
  <si>
    <t>26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</si>
  <si>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</si>
  <si>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</si>
  <si>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</si>
  <si>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</si>
  <si>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</si>
  <si>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</si>
  <si>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</si>
  <si>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</si>
  <si>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</si>
  <si>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</si>
  <si>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41</t>
  </si>
  <si>
    <t>54</t>
  </si>
  <si>
    <t>55</t>
  </si>
  <si>
    <t>56</t>
  </si>
  <si>
    <t>57</t>
  </si>
  <si>
    <t>ВСЕГО</t>
  </si>
  <si>
    <t>39</t>
  </si>
  <si>
    <t>Содержание автомобильных дорог и сооружений</t>
  </si>
  <si>
    <t>Обеспечение деятельности финансовых, налоговых и таможенных органов  и органов финансового (фин-бюд) надзора</t>
  </si>
  <si>
    <t>новского Совета депутатов</t>
  </si>
  <si>
    <t>2200000000</t>
  </si>
  <si>
    <t>2200004600</t>
  </si>
  <si>
    <t>2200007050</t>
  </si>
  <si>
    <t>2200075140</t>
  </si>
  <si>
    <t>2200051180</t>
  </si>
  <si>
    <t>0100000000</t>
  </si>
  <si>
    <t>0120000000</t>
  </si>
  <si>
    <t>0120060020</t>
  </si>
  <si>
    <t>0110000000</t>
  </si>
  <si>
    <t>Условно утвержденные расходы</t>
  </si>
  <si>
    <t>Осуществление полномочий по созданию и обеспечению деятельности административных комиссий</t>
  </si>
  <si>
    <t xml:space="preserve">Осуществление первичного воинского учета на территориях, где отсутствуют военные комиссариаты </t>
  </si>
  <si>
    <t>Условно утвердженные расходы</t>
  </si>
  <si>
    <t>Осуществление первичного воинского учета на территориях, где отсутствуют военные комиссариаты</t>
  </si>
  <si>
    <t>Мероприятия по благоустройству сельских поселений</t>
  </si>
  <si>
    <t>Закупка товаров, работ и услуг для обеспечения государственных (муниципальных) нужд</t>
  </si>
  <si>
    <t>АДМИНИСТРАЦИЯ ИЗУМРУДНОВСКОГО СЕЛЬСОВЕТА ИРБЕЙСКОГО РАЙОНА КРАСНОЯРСКОГО КРАЯ</t>
  </si>
  <si>
    <t>НАЦИОНАЛЬНАЯ ОБОРОНА</t>
  </si>
  <si>
    <t>НАЦИОНАЛЬНАЯ ЭКОНОМИКА</t>
  </si>
  <si>
    <t>ЖИЛИЩНО-КОММУНАЛЬНОЕ ХОЗЯЙСТВО</t>
  </si>
  <si>
    <t xml:space="preserve">Ведомственная структура расходов  бюджета сельского поселения Изумрудновского сельсовета </t>
  </si>
  <si>
    <t>Мобилизационная и вневойскавая подготовка</t>
  </si>
  <si>
    <t>Муниципальная подпрограмма "Поддержка муниципальных проектов и мероприятий по благоустройству территорий"</t>
  </si>
  <si>
    <t>Сумма на          2022 год</t>
  </si>
  <si>
    <t>0110060010</t>
  </si>
  <si>
    <t>Прочие мероприятия по благоустройству</t>
  </si>
  <si>
    <t>61</t>
  </si>
  <si>
    <t>62</t>
  </si>
  <si>
    <t>63</t>
  </si>
  <si>
    <t>64</t>
  </si>
  <si>
    <t>65</t>
  </si>
  <si>
    <t>66</t>
  </si>
  <si>
    <t>67</t>
  </si>
  <si>
    <t>68</t>
  </si>
  <si>
    <t>0110060050</t>
  </si>
  <si>
    <t>ФИЗИЧЕСКАЯ КУЛЬТУРА И СПОРТ</t>
  </si>
  <si>
    <t>Дргие вопросы в области физической культуры и спорта</t>
  </si>
  <si>
    <t>Закупка товаров, работ и услуг для государственных (муниципальных) нужд</t>
  </si>
  <si>
    <t>0130000000</t>
  </si>
  <si>
    <t>Муниципальная подпрограмма "Развитие массовой физической культуры и спорта "</t>
  </si>
  <si>
    <t>Муниципальная программа"Содействие развитию муниципального образования Изумрудновский сельсовет"</t>
  </si>
  <si>
    <t>Муниципальная программа "Содействие развитию муниципального образования  Изумрудновский сельсовет "</t>
  </si>
  <si>
    <t>Сумма на 2023 год</t>
  </si>
  <si>
    <t>Сумма на          2023 год</t>
  </si>
  <si>
    <t xml:space="preserve">Распределение бюджетных ассигнований по разделам и подразделам классификации расходов бюджетов Российской Федерации на 2022 год и плановый период 2023-2024 годов </t>
  </si>
  <si>
    <t>Сумма на  2022 год</t>
  </si>
  <si>
    <t>Сумма на 2024 год</t>
  </si>
  <si>
    <t>на 2022 год и плановый период на 2023-2024 годов.</t>
  </si>
  <si>
    <t>Сумма на          2024 год</t>
  </si>
  <si>
    <t>Приложение 3</t>
  </si>
  <si>
    <t>Приложение 4</t>
  </si>
  <si>
    <t>1102</t>
  </si>
  <si>
    <t>0130097000</t>
  </si>
  <si>
    <t xml:space="preserve">Распределение бюджетных ассигнований  по целевым статьям (муниципальным программам Изумрудновского сельсовета и не программным направлениям деятельности), группам и подгруппам видов расходов, разделам, подразделам  классификации расходов сельского бюджета на 2022 год и плановый период  2023 - 2024 годов </t>
  </si>
  <si>
    <t>Сумма на          2024год</t>
  </si>
  <si>
    <t>1001</t>
  </si>
  <si>
    <t>Физкультурно-оздоровительные и спортивные мероприятия</t>
  </si>
  <si>
    <t>Социальная политика</t>
  </si>
  <si>
    <t>2200004900</t>
  </si>
  <si>
    <t>СОЦИАЛЬНАЯ ПОЛИТИКА</t>
  </si>
  <si>
    <t>1000</t>
  </si>
  <si>
    <t>Пенсионное обеспечение</t>
  </si>
  <si>
    <t>Пенсии за выслугу лет лицам, замещающим муниципальные должности и должности муниципальной службы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</si>
  <si>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</si>
  <si>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</si>
  <si>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</si>
  <si>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</si>
  <si>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</si>
  <si>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</si>
  <si>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</si>
  <si>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</si>
  <si>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</si>
  <si>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</si>
  <si>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</si>
  <si>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58</t>
  </si>
  <si>
    <t>59</t>
  </si>
  <si>
    <t>60</t>
  </si>
  <si>
    <t>0130009700</t>
  </si>
  <si>
    <t>Непрограммные расходы</t>
  </si>
  <si>
    <t>Уличное освещение</t>
  </si>
  <si>
    <t xml:space="preserve">Благоустройство </t>
  </si>
  <si>
    <t>к решению Изумрудновского</t>
  </si>
  <si>
    <t>к  решению Изумруд-</t>
  </si>
  <si>
    <t>к   решению Изумруд-</t>
  </si>
  <si>
    <t>от  25.02.2022г.</t>
  </si>
  <si>
    <t>от  25.02.2022г.  № -рс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</si>
  <si>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</si>
  <si>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</si>
  <si>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</si>
  <si>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</si>
  <si>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№   -рс</t>
  </si>
  <si>
    <t>НАЦИОНАЛЬНАЯ БЕЗОПАСНОСТЬ И ПРАВООХРАНИТЕЛЬНАЯ ДЕЯТЕЛЬНОСТЬ</t>
  </si>
  <si>
    <t>Муниципальная подпрограмма "Предупреждение и ликвидация последствий чрезвычайных ситуаций  в границах  поселения"</t>
  </si>
  <si>
    <t>0140000000</t>
  </si>
  <si>
    <t>Обеспечение первичных мер пожарной безопасности</t>
  </si>
  <si>
    <t>01400S4120</t>
  </si>
  <si>
    <t>69</t>
  </si>
  <si>
    <t>70</t>
  </si>
  <si>
    <t>71</t>
  </si>
  <si>
    <t>72</t>
  </si>
  <si>
    <t>73</t>
  </si>
  <si>
    <t>74</t>
  </si>
  <si>
    <t>75</t>
  </si>
  <si>
    <t xml:space="preserve">Обеспечению первичных мер пожарной безопаснояти </t>
  </si>
  <si>
    <t>№  03  -рс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</si>
</sst>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0.000"/>
    <numFmt numFmtId="180" formatCode="[$-FC19]d\ mmmm\ yyyy\ &quot;г.&quot;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0.00000000000"/>
    <numFmt numFmtId="189" formatCode="?"/>
  </numFmts>
  <fonts count="5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u val="single"/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.5"/>
      <name val="Times New Roman"/>
      <family val="1"/>
    </font>
    <font>
      <b/>
      <sz val="11.5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24" borderId="1" applyNumberFormat="0" applyAlignment="0" applyProtection="0"/>
    <xf numFmtId="0" fontId="43" fillId="25" borderId="2" applyNumberFormat="0" applyAlignment="0" applyProtection="0"/>
    <xf numFmtId="0" fontId="44" fillId="25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0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6" borderId="7" applyNumberFormat="0" applyAlignment="0" applyProtection="0"/>
    <xf numFmtId="0" fontId="21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9" fillId="0" borderId="0">
      <alignment/>
      <protection/>
    </xf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0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5" fillId="0" borderId="0" xfId="0" applyFont="1" applyAlignment="1">
      <alignment/>
    </xf>
    <xf numFmtId="178" fontId="2" fillId="0" borderId="0" xfId="0" applyNumberFormat="1" applyFont="1" applyFill="1" applyAlignment="1">
      <alignment horizontal="right"/>
    </xf>
    <xf numFmtId="178" fontId="4" fillId="0" borderId="0" xfId="0" applyNumberFormat="1" applyFont="1" applyFill="1" applyAlignment="1">
      <alignment horizontal="right"/>
    </xf>
    <xf numFmtId="49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178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0" xfId="53" applyNumberFormat="1" applyFont="1" applyFill="1" applyAlignment="1">
      <alignment horizontal="center" vertical="center"/>
      <protection/>
    </xf>
    <xf numFmtId="4" fontId="2" fillId="0" borderId="0" xfId="54" applyNumberFormat="1" applyFont="1" applyFill="1" applyAlignment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72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top" wrapText="1"/>
    </xf>
    <xf numFmtId="49" fontId="14" fillId="0" borderId="0" xfId="0" applyNumberFormat="1" applyFont="1" applyFill="1" applyAlignment="1">
      <alignment horizontal="center" vertical="top"/>
    </xf>
    <xf numFmtId="0" fontId="14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 horizontal="center"/>
    </xf>
    <xf numFmtId="49" fontId="14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49" fontId="15" fillId="0" borderId="0" xfId="0" applyNumberFormat="1" applyFont="1" applyAlignment="1">
      <alignment/>
    </xf>
    <xf numFmtId="0" fontId="8" fillId="0" borderId="0" xfId="0" applyFont="1" applyAlignment="1" quotePrefix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14" fillId="0" borderId="0" xfId="0" applyFont="1" applyFill="1" applyAlignment="1">
      <alignment horizontal="right"/>
    </xf>
    <xf numFmtId="4" fontId="14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right"/>
    </xf>
    <xf numFmtId="4" fontId="14" fillId="0" borderId="0" xfId="53" applyNumberFormat="1" applyFont="1" applyFill="1" applyAlignment="1">
      <alignment horizontal="right"/>
      <protection/>
    </xf>
    <xf numFmtId="4" fontId="14" fillId="0" borderId="0" xfId="54" applyNumberFormat="1" applyFont="1" applyFill="1" applyAlignment="1">
      <alignment horizontal="right"/>
      <protection/>
    </xf>
    <xf numFmtId="4" fontId="8" fillId="0" borderId="0" xfId="0" applyNumberFormat="1" applyFont="1" applyAlignment="1" quotePrefix="1">
      <alignment wrapText="1"/>
    </xf>
    <xf numFmtId="4" fontId="8" fillId="0" borderId="0" xfId="0" applyNumberFormat="1" applyFont="1" applyFill="1" applyAlignment="1">
      <alignment horizontal="center"/>
    </xf>
    <xf numFmtId="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left" vertical="center" wrapText="1"/>
    </xf>
    <xf numFmtId="0" fontId="17" fillId="0" borderId="10" xfId="0" applyNumberFormat="1" applyFont="1" applyBorder="1" applyAlignment="1">
      <alignment vertical="top" wrapText="1"/>
    </xf>
    <xf numFmtId="2" fontId="17" fillId="0" borderId="10" xfId="0" applyNumberFormat="1" applyFont="1" applyFill="1" applyBorder="1" applyAlignment="1">
      <alignment horizontal="left" vertical="center" wrapText="1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justify" vertical="top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left" vertical="center"/>
    </xf>
    <xf numFmtId="0" fontId="17" fillId="0" borderId="10" xfId="0" applyNumberFormat="1" applyFont="1" applyFill="1" applyBorder="1" applyAlignment="1">
      <alignment horizontal="left" vertical="center" wrapText="1"/>
    </xf>
    <xf numFmtId="0" fontId="17" fillId="0" borderId="10" xfId="0" applyNumberFormat="1" applyFont="1" applyFill="1" applyBorder="1" applyAlignment="1">
      <alignment horizontal="left" vertical="center"/>
    </xf>
    <xf numFmtId="2" fontId="17" fillId="0" borderId="10" xfId="0" applyNumberFormat="1" applyFont="1" applyFill="1" applyBorder="1" applyAlignment="1">
      <alignment horizontal="center" vertical="center"/>
    </xf>
    <xf numFmtId="0" fontId="16" fillId="0" borderId="11" xfId="0" applyNumberFormat="1" applyFont="1" applyFill="1" applyBorder="1" applyAlignment="1">
      <alignment horizontal="left" vertical="center"/>
    </xf>
    <xf numFmtId="49" fontId="17" fillId="0" borderId="11" xfId="0" applyNumberFormat="1" applyFont="1" applyFill="1" applyBorder="1" applyAlignment="1">
      <alignment horizontal="center" vertical="center"/>
    </xf>
    <xf numFmtId="4" fontId="16" fillId="0" borderId="11" xfId="0" applyNumberFormat="1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left" vertical="center"/>
    </xf>
    <xf numFmtId="4" fontId="16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left" vertical="center"/>
    </xf>
    <xf numFmtId="4" fontId="2" fillId="0" borderId="0" xfId="53" applyNumberFormat="1" applyFont="1" applyFill="1" applyAlignment="1">
      <alignment vertical="center"/>
      <protection/>
    </xf>
    <xf numFmtId="4" fontId="2" fillId="0" borderId="0" xfId="53" applyNumberFormat="1" applyFont="1" applyFill="1" applyAlignment="1">
      <alignment horizontal="left" vertical="center"/>
      <protection/>
    </xf>
    <xf numFmtId="4" fontId="2" fillId="0" borderId="0" xfId="54" applyNumberFormat="1" applyFont="1" applyFill="1" applyAlignment="1">
      <alignment horizontal="left" vertical="center"/>
      <protection/>
    </xf>
    <xf numFmtId="2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178" fontId="1" fillId="0" borderId="0" xfId="0" applyNumberFormat="1" applyFont="1" applyFill="1" applyAlignment="1">
      <alignment horizontal="right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178" fontId="2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7" fillId="0" borderId="10" xfId="0" applyFont="1" applyBorder="1" applyAlignment="1">
      <alignment wrapText="1"/>
    </xf>
    <xf numFmtId="0" fontId="2" fillId="0" borderId="10" xfId="0" applyNumberFormat="1" applyFont="1" applyFill="1" applyBorder="1" applyAlignment="1">
      <alignment horizontal="left" vertical="center"/>
    </xf>
    <xf numFmtId="178" fontId="22" fillId="0" borderId="0" xfId="0" applyNumberFormat="1" applyFont="1" applyFill="1" applyAlignment="1">
      <alignment horizontal="left"/>
    </xf>
    <xf numFmtId="178" fontId="23" fillId="0" borderId="0" xfId="0" applyNumberFormat="1" applyFont="1" applyFill="1" applyAlignment="1">
      <alignment horizontal="right"/>
    </xf>
    <xf numFmtId="49" fontId="2" fillId="31" borderId="10" xfId="0" applyNumberFormat="1" applyFont="1" applyFill="1" applyBorder="1" applyAlignment="1">
      <alignment horizontal="left" vertical="center" wrapText="1"/>
    </xf>
    <xf numFmtId="49" fontId="2" fillId="31" borderId="10" xfId="0" applyNumberFormat="1" applyFont="1" applyFill="1" applyBorder="1" applyAlignment="1">
      <alignment horizontal="center" vertical="center" wrapText="1"/>
    </xf>
    <xf numFmtId="2" fontId="17" fillId="0" borderId="0" xfId="0" applyNumberFormat="1" applyFont="1" applyFill="1" applyAlignment="1">
      <alignment/>
    </xf>
    <xf numFmtId="49" fontId="1" fillId="0" borderId="12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/>
    </xf>
    <xf numFmtId="49" fontId="17" fillId="0" borderId="11" xfId="0" applyNumberFormat="1" applyFont="1" applyFill="1" applyBorder="1" applyAlignment="1">
      <alignment horizontal="center" vertical="center" wrapText="1"/>
    </xf>
    <xf numFmtId="4" fontId="17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left" vertical="top" wrapText="1"/>
    </xf>
    <xf numFmtId="49" fontId="24" fillId="0" borderId="10" xfId="0" applyNumberFormat="1" applyFont="1" applyFill="1" applyBorder="1" applyAlignment="1">
      <alignment horizontal="justify" vertical="center" wrapText="1"/>
    </xf>
    <xf numFmtId="49" fontId="18" fillId="31" borderId="10" xfId="0" applyNumberFormat="1" applyFont="1" applyFill="1" applyBorder="1" applyAlignment="1">
      <alignment horizontal="left" vertical="center" wrapText="1"/>
    </xf>
    <xf numFmtId="49" fontId="17" fillId="31" borderId="10" xfId="0" applyNumberFormat="1" applyFont="1" applyFill="1" applyBorder="1" applyAlignment="1">
      <alignment horizontal="center" vertical="center" wrapText="1"/>
    </xf>
    <xf numFmtId="178" fontId="22" fillId="0" borderId="0" xfId="0" applyNumberFormat="1" applyFont="1" applyFill="1" applyAlignment="1">
      <alignment horizontal="left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21\&#1041;&#1070;&#1044;&#1046;&#1045;&#1058;%20&#1085;&#1072;%202021%20&#1075;&#1086;&#1076;\&#1056;&#1077;&#1096;&#1077;&#1085;&#1080;&#1077;%20&#1085;&#1072;%202021\&#1056;&#1077;&#1096;&#1077;&#1085;&#1080;&#1077;\&#1055;&#1088;&#1080;&#1083;&#1086;&#1078;&#1077;&#1085;&#1080;&#1103;%205,6,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5"/>
      <sheetName val="прил 6"/>
      <sheetName val="прил 7"/>
    </sheetNames>
    <sheetDataSet>
      <sheetData sheetId="1">
        <row r="51">
          <cell r="B51" t="str">
            <v>Иные закупки товаров, работ и услуг для обеспечения государственных (муниципальных) нужд</v>
          </cell>
        </row>
        <row r="52">
          <cell r="B52" t="str">
            <v>НАЦИОНАЛЬНАЯ БЕЗОПАСНОСТЬ И ПРАВООХРАНИТЕЛЬНАЯ ДЕЯТЕЛЬНОСТЬ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SheetLayoutView="100" zoomScalePageLayoutView="0" workbookViewId="0" topLeftCell="A14">
      <selection activeCell="B32" sqref="B32:B34"/>
    </sheetView>
  </sheetViews>
  <sheetFormatPr defaultColWidth="9.00390625" defaultRowHeight="12.75"/>
  <cols>
    <col min="1" max="1" width="5.75390625" style="9" customWidth="1"/>
    <col min="2" max="2" width="32.125" style="10" customWidth="1"/>
    <col min="3" max="3" width="6.625" style="11" customWidth="1"/>
    <col min="4" max="4" width="17.375" style="12" customWidth="1"/>
    <col min="5" max="5" width="16.875" style="12" customWidth="1"/>
    <col min="6" max="6" width="17.00390625" style="12" customWidth="1"/>
    <col min="7" max="16384" width="9.125" style="6" customWidth="1"/>
  </cols>
  <sheetData>
    <row r="1" spans="1:6" s="1" customFormat="1" ht="15.75">
      <c r="A1" s="3"/>
      <c r="B1" s="94"/>
      <c r="D1" s="95"/>
      <c r="E1" s="114" t="s">
        <v>165</v>
      </c>
      <c r="F1" s="115"/>
    </row>
    <row r="2" spans="1:6" s="1" customFormat="1" ht="15.75">
      <c r="A2" s="3"/>
      <c r="B2" s="94"/>
      <c r="D2" s="7"/>
      <c r="E2" s="129" t="s">
        <v>197</v>
      </c>
      <c r="F2" s="129"/>
    </row>
    <row r="3" spans="1:6" s="1" customFormat="1" ht="15.75">
      <c r="A3" s="3"/>
      <c r="B3" s="94"/>
      <c r="D3" s="7"/>
      <c r="E3" s="129" t="s">
        <v>16</v>
      </c>
      <c r="F3" s="129"/>
    </row>
    <row r="4" spans="1:6" s="1" customFormat="1" ht="15.75">
      <c r="A4" s="3"/>
      <c r="B4" s="94"/>
      <c r="D4" s="7"/>
      <c r="E4" s="129" t="s">
        <v>201</v>
      </c>
      <c r="F4" s="129"/>
    </row>
    <row r="5" spans="1:6" s="1" customFormat="1" ht="15.75" customHeight="1">
      <c r="A5" s="4"/>
      <c r="D5" s="7"/>
      <c r="E5" s="7"/>
      <c r="F5" s="7"/>
    </row>
    <row r="6" spans="1:6" s="1" customFormat="1" ht="33.75" customHeight="1">
      <c r="A6" s="132" t="s">
        <v>160</v>
      </c>
      <c r="B6" s="132"/>
      <c r="C6" s="132"/>
      <c r="D6" s="132"/>
      <c r="E6" s="132"/>
      <c r="F6" s="132"/>
    </row>
    <row r="7" spans="1:6" s="1" customFormat="1" ht="18" customHeight="1" hidden="1">
      <c r="A7" s="5"/>
      <c r="B7" s="2"/>
      <c r="C7" s="2"/>
      <c r="D7" s="13"/>
      <c r="E7" s="13"/>
      <c r="F7" s="13"/>
    </row>
    <row r="8" spans="1:6" s="1" customFormat="1" ht="15.75">
      <c r="A8" s="4"/>
      <c r="D8" s="8"/>
      <c r="E8" s="8"/>
      <c r="F8" s="8" t="s">
        <v>47</v>
      </c>
    </row>
    <row r="9" spans="1:6" ht="45" customHeight="1">
      <c r="A9" s="96" t="s">
        <v>51</v>
      </c>
      <c r="B9" s="96" t="s">
        <v>52</v>
      </c>
      <c r="C9" s="97" t="s">
        <v>53</v>
      </c>
      <c r="D9" s="98" t="s">
        <v>161</v>
      </c>
      <c r="E9" s="98" t="s">
        <v>158</v>
      </c>
      <c r="F9" s="98" t="s">
        <v>162</v>
      </c>
    </row>
    <row r="10" spans="1:6" ht="15.75">
      <c r="A10" s="99" t="s">
        <v>54</v>
      </c>
      <c r="B10" s="100" t="s">
        <v>54</v>
      </c>
      <c r="C10" s="100" t="s">
        <v>55</v>
      </c>
      <c r="D10" s="101" t="s">
        <v>56</v>
      </c>
      <c r="E10" s="101" t="s">
        <v>57</v>
      </c>
      <c r="F10" s="101" t="s">
        <v>58</v>
      </c>
    </row>
    <row r="11" spans="1:6" ht="31.5">
      <c r="A11" s="99" t="s">
        <v>54</v>
      </c>
      <c r="B11" s="102" t="s">
        <v>61</v>
      </c>
      <c r="C11" s="103" t="s">
        <v>62</v>
      </c>
      <c r="D11" s="104">
        <f>D12+D13+D14+D15+D16</f>
        <v>4982629.92</v>
      </c>
      <c r="E11" s="104">
        <f>E12+E13+E14+E15+E16</f>
        <v>4074443</v>
      </c>
      <c r="F11" s="104">
        <f>F12+F13+F14+F15+F16</f>
        <v>3955012</v>
      </c>
    </row>
    <row r="12" spans="1:6" ht="63">
      <c r="A12" s="99" t="s">
        <v>55</v>
      </c>
      <c r="B12" s="105" t="s">
        <v>30</v>
      </c>
      <c r="C12" s="99" t="s">
        <v>63</v>
      </c>
      <c r="D12" s="106">
        <v>940040</v>
      </c>
      <c r="E12" s="106">
        <v>968241</v>
      </c>
      <c r="F12" s="106">
        <v>997288</v>
      </c>
    </row>
    <row r="13" spans="1:6" ht="126">
      <c r="A13" s="99" t="s">
        <v>56</v>
      </c>
      <c r="B13" s="105" t="s">
        <v>31</v>
      </c>
      <c r="C13" s="97" t="s">
        <v>48</v>
      </c>
      <c r="D13" s="107">
        <v>3935221.92</v>
      </c>
      <c r="E13" s="107">
        <v>2998834</v>
      </c>
      <c r="F13" s="107">
        <v>2850356</v>
      </c>
    </row>
    <row r="14" spans="1:6" ht="78.75">
      <c r="A14" s="99" t="s">
        <v>57</v>
      </c>
      <c r="B14" s="105" t="s">
        <v>114</v>
      </c>
      <c r="C14" s="97" t="s">
        <v>69</v>
      </c>
      <c r="D14" s="107">
        <v>98168</v>
      </c>
      <c r="E14" s="107">
        <v>98168</v>
      </c>
      <c r="F14" s="107">
        <v>98168</v>
      </c>
    </row>
    <row r="15" spans="1:6" ht="15.75">
      <c r="A15" s="99" t="s">
        <v>58</v>
      </c>
      <c r="B15" s="105" t="s">
        <v>32</v>
      </c>
      <c r="C15" s="97" t="s">
        <v>20</v>
      </c>
      <c r="D15" s="107">
        <v>5000</v>
      </c>
      <c r="E15" s="107">
        <v>5000</v>
      </c>
      <c r="F15" s="107">
        <v>5000</v>
      </c>
    </row>
    <row r="16" spans="1:6" ht="31.5">
      <c r="A16" s="99" t="s">
        <v>59</v>
      </c>
      <c r="B16" s="105" t="s">
        <v>17</v>
      </c>
      <c r="C16" s="97" t="s">
        <v>21</v>
      </c>
      <c r="D16" s="107">
        <v>4200</v>
      </c>
      <c r="E16" s="107">
        <v>4200</v>
      </c>
      <c r="F16" s="107">
        <v>4200</v>
      </c>
    </row>
    <row r="17" spans="1:6" ht="15.75">
      <c r="A17" s="99" t="s">
        <v>60</v>
      </c>
      <c r="B17" s="102" t="s">
        <v>27</v>
      </c>
      <c r="C17" s="108" t="s">
        <v>25</v>
      </c>
      <c r="D17" s="109">
        <f>D18</f>
        <v>88204</v>
      </c>
      <c r="E17" s="109">
        <f>E18</f>
        <v>92895</v>
      </c>
      <c r="F17" s="109">
        <f>F18</f>
        <v>0</v>
      </c>
    </row>
    <row r="18" spans="1:6" ht="31.5">
      <c r="A18" s="99" t="s">
        <v>64</v>
      </c>
      <c r="B18" s="105" t="s">
        <v>137</v>
      </c>
      <c r="C18" s="97" t="s">
        <v>26</v>
      </c>
      <c r="D18" s="107">
        <v>88204</v>
      </c>
      <c r="E18" s="107">
        <v>92895</v>
      </c>
      <c r="F18" s="107">
        <v>0</v>
      </c>
    </row>
    <row r="19" spans="1:6" ht="47.25">
      <c r="A19" s="103" t="s">
        <v>65</v>
      </c>
      <c r="B19" s="102" t="s">
        <v>202</v>
      </c>
      <c r="C19" s="108" t="s">
        <v>203</v>
      </c>
      <c r="D19" s="109">
        <f>D20</f>
        <v>70421</v>
      </c>
      <c r="E19" s="109">
        <f>E20</f>
        <v>0</v>
      </c>
      <c r="F19" s="109">
        <f>F20</f>
        <v>0</v>
      </c>
    </row>
    <row r="20" spans="1:6" ht="33" customHeight="1">
      <c r="A20" s="99" t="s">
        <v>66</v>
      </c>
      <c r="B20" s="105" t="s">
        <v>204</v>
      </c>
      <c r="C20" s="97" t="s">
        <v>205</v>
      </c>
      <c r="D20" s="107">
        <v>70421</v>
      </c>
      <c r="E20" s="107">
        <v>0</v>
      </c>
      <c r="F20" s="107">
        <v>0</v>
      </c>
    </row>
    <row r="21" spans="1:6" ht="15.75">
      <c r="A21" s="99" t="s">
        <v>67</v>
      </c>
      <c r="B21" s="102" t="s">
        <v>49</v>
      </c>
      <c r="C21" s="108" t="s">
        <v>50</v>
      </c>
      <c r="D21" s="109">
        <f>D22</f>
        <v>246131</v>
      </c>
      <c r="E21" s="109">
        <f>E22</f>
        <v>250431</v>
      </c>
      <c r="F21" s="109">
        <f>F22</f>
        <v>255331</v>
      </c>
    </row>
    <row r="22" spans="1:6" ht="31.5">
      <c r="A22" s="99" t="s">
        <v>68</v>
      </c>
      <c r="B22" s="90" t="s">
        <v>9</v>
      </c>
      <c r="C22" s="97" t="s">
        <v>6</v>
      </c>
      <c r="D22" s="107">
        <v>246131</v>
      </c>
      <c r="E22" s="107">
        <v>250431</v>
      </c>
      <c r="F22" s="107">
        <v>255331</v>
      </c>
    </row>
    <row r="23" spans="1:6" ht="31.5">
      <c r="A23" s="99" t="s">
        <v>77</v>
      </c>
      <c r="B23" s="102" t="s">
        <v>70</v>
      </c>
      <c r="C23" s="108" t="s">
        <v>71</v>
      </c>
      <c r="D23" s="109">
        <f>D24</f>
        <v>400000</v>
      </c>
      <c r="E23" s="109">
        <f>E24</f>
        <v>400000</v>
      </c>
      <c r="F23" s="109">
        <f>F24</f>
        <v>400000</v>
      </c>
    </row>
    <row r="24" spans="1:6" ht="15.75">
      <c r="A24" s="99" t="s">
        <v>84</v>
      </c>
      <c r="B24" s="105" t="s">
        <v>8</v>
      </c>
      <c r="C24" s="97" t="s">
        <v>7</v>
      </c>
      <c r="D24" s="107">
        <v>400000</v>
      </c>
      <c r="E24" s="107">
        <v>400000</v>
      </c>
      <c r="F24" s="107">
        <v>400000</v>
      </c>
    </row>
    <row r="25" spans="1:6" ht="31.5" hidden="1">
      <c r="A25" s="99" t="s">
        <v>85</v>
      </c>
      <c r="B25" s="102" t="s">
        <v>18</v>
      </c>
      <c r="C25" s="108" t="s">
        <v>19</v>
      </c>
      <c r="D25" s="109">
        <f>D26</f>
        <v>0</v>
      </c>
      <c r="E25" s="109">
        <f>E26</f>
        <v>0</v>
      </c>
      <c r="F25" s="109">
        <f>F26</f>
        <v>0</v>
      </c>
    </row>
    <row r="26" spans="1:6" ht="31.5" hidden="1">
      <c r="A26" s="99" t="s">
        <v>86</v>
      </c>
      <c r="B26" s="105" t="s">
        <v>22</v>
      </c>
      <c r="C26" s="97" t="s">
        <v>23</v>
      </c>
      <c r="D26" s="107">
        <v>0</v>
      </c>
      <c r="E26" s="107">
        <v>0</v>
      </c>
      <c r="F26" s="107">
        <v>0</v>
      </c>
    </row>
    <row r="27" spans="1:6" ht="15.75">
      <c r="A27" s="99" t="s">
        <v>85</v>
      </c>
      <c r="B27" s="102" t="s">
        <v>173</v>
      </c>
      <c r="C27" s="119" t="s">
        <v>171</v>
      </c>
      <c r="D27" s="109">
        <v>36000</v>
      </c>
      <c r="E27" s="109">
        <v>36000</v>
      </c>
      <c r="F27" s="109">
        <v>36000</v>
      </c>
    </row>
    <row r="28" spans="1:6" ht="47.25">
      <c r="A28" s="99" t="s">
        <v>86</v>
      </c>
      <c r="B28" s="120" t="s">
        <v>172</v>
      </c>
      <c r="C28" s="119" t="s">
        <v>167</v>
      </c>
      <c r="D28" s="109">
        <v>30080</v>
      </c>
      <c r="E28" s="109">
        <v>30080</v>
      </c>
      <c r="F28" s="109">
        <v>30080</v>
      </c>
    </row>
    <row r="29" spans="1:6" ht="15.75">
      <c r="A29" s="99" t="s">
        <v>78</v>
      </c>
      <c r="B29" s="133" t="s">
        <v>29</v>
      </c>
      <c r="C29" s="134"/>
      <c r="D29" s="109">
        <f>D11+D17+D19+D21+D23+D27+D28</f>
        <v>5853465.92</v>
      </c>
      <c r="E29" s="109">
        <f>E11+E17+E21+E23+E27+E28</f>
        <v>4883849</v>
      </c>
      <c r="F29" s="109">
        <f>F11+F17+F21+F23+F27+F28</f>
        <v>4676423</v>
      </c>
    </row>
    <row r="30" spans="1:6" ht="31.5">
      <c r="A30" s="99" t="s">
        <v>87</v>
      </c>
      <c r="B30" s="102" t="s">
        <v>28</v>
      </c>
      <c r="C30" s="97"/>
      <c r="D30" s="107">
        <f>'прил 4'!G85</f>
        <v>0</v>
      </c>
      <c r="E30" s="107">
        <v>140000</v>
      </c>
      <c r="F30" s="107">
        <v>275000</v>
      </c>
    </row>
    <row r="31" spans="1:6" ht="15.75">
      <c r="A31" s="130" t="s">
        <v>111</v>
      </c>
      <c r="B31" s="131"/>
      <c r="C31" s="108"/>
      <c r="D31" s="109">
        <f>D29+D30</f>
        <v>5853465.92</v>
      </c>
      <c r="E31" s="109">
        <f>E29+E30</f>
        <v>5023849</v>
      </c>
      <c r="F31" s="109">
        <f>F29+F30</f>
        <v>4951423</v>
      </c>
    </row>
  </sheetData>
  <sheetProtection/>
  <mergeCells count="6">
    <mergeCell ref="E3:F3"/>
    <mergeCell ref="E2:F2"/>
    <mergeCell ref="A31:B31"/>
    <mergeCell ref="A6:F6"/>
    <mergeCell ref="E4:F4"/>
    <mergeCell ref="B29:C29"/>
  </mergeCells>
  <printOptions/>
  <pageMargins left="0.7874015748031497" right="0.3937007874015748" top="0.5905511811023623" bottom="0.7874015748031497" header="0.3937007874015748" footer="0.3937007874015748"/>
  <pageSetup firstPageNumber="103" useFirstPageNumber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zoomScale="80" zoomScaleNormal="80" zoomScaleSheetLayoutView="75" zoomScalePageLayoutView="0" workbookViewId="0" topLeftCell="A48">
      <selection activeCell="I89" sqref="I89"/>
    </sheetView>
  </sheetViews>
  <sheetFormatPr defaultColWidth="9.00390625" defaultRowHeight="12.75"/>
  <cols>
    <col min="1" max="1" width="5.375" style="16" customWidth="1"/>
    <col min="2" max="2" width="36.00390625" style="17" customWidth="1"/>
    <col min="3" max="3" width="10.00390625" style="18" customWidth="1"/>
    <col min="4" max="4" width="10.625" style="18" customWidth="1"/>
    <col min="5" max="5" width="15.25390625" style="19" customWidth="1"/>
    <col min="6" max="6" width="15.25390625" style="18" customWidth="1"/>
    <col min="7" max="7" width="15.25390625" style="25" customWidth="1"/>
    <col min="8" max="8" width="15.375" style="25" customWidth="1"/>
    <col min="9" max="9" width="15.25390625" style="25" customWidth="1"/>
    <col min="10" max="16384" width="9.125" style="1" customWidth="1"/>
  </cols>
  <sheetData>
    <row r="1" spans="7:9" ht="15.75">
      <c r="G1" s="20"/>
      <c r="H1" s="78" t="s">
        <v>166</v>
      </c>
      <c r="I1" s="20"/>
    </row>
    <row r="2" spans="7:9" ht="15.75">
      <c r="G2" s="21"/>
      <c r="H2" s="79" t="s">
        <v>198</v>
      </c>
      <c r="I2" s="21"/>
    </row>
    <row r="3" spans="7:9" ht="15.75">
      <c r="G3" s="21"/>
      <c r="H3" s="80" t="s">
        <v>115</v>
      </c>
      <c r="I3" s="21"/>
    </row>
    <row r="4" spans="6:9" ht="18" customHeight="1">
      <c r="F4" s="26"/>
      <c r="G4" s="22"/>
      <c r="H4" s="81" t="s">
        <v>200</v>
      </c>
      <c r="I4" s="81" t="s">
        <v>206</v>
      </c>
    </row>
    <row r="6" spans="1:9" ht="15.75">
      <c r="A6" s="135" t="s">
        <v>136</v>
      </c>
      <c r="B6" s="135"/>
      <c r="C6" s="135"/>
      <c r="D6" s="135"/>
      <c r="E6" s="135"/>
      <c r="F6" s="135"/>
      <c r="G6" s="135"/>
      <c r="H6" s="135"/>
      <c r="I6" s="135"/>
    </row>
    <row r="7" spans="1:9" ht="15.75">
      <c r="A7" s="135" t="s">
        <v>163</v>
      </c>
      <c r="B7" s="135"/>
      <c r="C7" s="135"/>
      <c r="D7" s="135"/>
      <c r="E7" s="135"/>
      <c r="F7" s="135"/>
      <c r="G7" s="135"/>
      <c r="H7" s="135"/>
      <c r="I7" s="135"/>
    </row>
    <row r="8" spans="1:9" ht="15.75" customHeight="1">
      <c r="A8" s="15"/>
      <c r="B8" s="14"/>
      <c r="C8" s="23"/>
      <c r="D8" s="23"/>
      <c r="E8" s="24"/>
      <c r="F8" s="23"/>
      <c r="G8" s="20"/>
      <c r="H8" s="20"/>
      <c r="I8" s="20"/>
    </row>
    <row r="9" ht="15.75">
      <c r="I9" s="25" t="s">
        <v>76</v>
      </c>
    </row>
    <row r="10" spans="1:9" ht="63">
      <c r="A10" s="83" t="s">
        <v>51</v>
      </c>
      <c r="B10" s="83" t="s">
        <v>33</v>
      </c>
      <c r="C10" s="84" t="s">
        <v>34</v>
      </c>
      <c r="D10" s="84" t="s">
        <v>35</v>
      </c>
      <c r="E10" s="84" t="s">
        <v>14</v>
      </c>
      <c r="F10" s="84" t="s">
        <v>15</v>
      </c>
      <c r="G10" s="85" t="s">
        <v>139</v>
      </c>
      <c r="H10" s="85" t="s">
        <v>159</v>
      </c>
      <c r="I10" s="85" t="s">
        <v>164</v>
      </c>
    </row>
    <row r="11" spans="1:9" ht="17.25" customHeight="1">
      <c r="A11" s="86" t="s">
        <v>54</v>
      </c>
      <c r="B11" s="84" t="s">
        <v>55</v>
      </c>
      <c r="C11" s="86" t="s">
        <v>56</v>
      </c>
      <c r="D11" s="84" t="s">
        <v>57</v>
      </c>
      <c r="E11" s="86" t="s">
        <v>58</v>
      </c>
      <c r="F11" s="84" t="s">
        <v>59</v>
      </c>
      <c r="G11" s="86" t="s">
        <v>60</v>
      </c>
      <c r="H11" s="84" t="s">
        <v>64</v>
      </c>
      <c r="I11" s="86" t="s">
        <v>65</v>
      </c>
    </row>
    <row r="12" spans="1:9" ht="78.75">
      <c r="A12" s="84" t="s">
        <v>54</v>
      </c>
      <c r="B12" s="87" t="s">
        <v>132</v>
      </c>
      <c r="C12" s="84" t="s">
        <v>94</v>
      </c>
      <c r="D12" s="84"/>
      <c r="E12" s="88"/>
      <c r="F12" s="84"/>
      <c r="G12" s="89">
        <f>G13+G41+G56+G63+G73+G79</f>
        <v>5783044.92</v>
      </c>
      <c r="H12" s="89">
        <f>H13+H41+H56+H63+H73+H79+H85</f>
        <v>5023849</v>
      </c>
      <c r="I12" s="89">
        <f>I13+I41+I56+I63+I73+I79+I85</f>
        <v>4951423</v>
      </c>
    </row>
    <row r="13" spans="1:9" ht="31.5">
      <c r="A13" s="84" t="s">
        <v>55</v>
      </c>
      <c r="B13" s="82" t="s">
        <v>37</v>
      </c>
      <c r="C13" s="84" t="s">
        <v>94</v>
      </c>
      <c r="D13" s="84" t="s">
        <v>62</v>
      </c>
      <c r="E13" s="88" t="s">
        <v>36</v>
      </c>
      <c r="F13" s="84" t="s">
        <v>36</v>
      </c>
      <c r="G13" s="89">
        <f>G14+G19+G26+G31+G36</f>
        <v>4982629.92</v>
      </c>
      <c r="H13" s="89">
        <f>H14+H19+H26+H31+H36</f>
        <v>4074443</v>
      </c>
      <c r="I13" s="89">
        <f>I14+I19+I26+I31+I36</f>
        <v>3955012</v>
      </c>
    </row>
    <row r="14" spans="1:9" ht="63">
      <c r="A14" s="84" t="s">
        <v>56</v>
      </c>
      <c r="B14" s="82" t="s">
        <v>30</v>
      </c>
      <c r="C14" s="84" t="s">
        <v>94</v>
      </c>
      <c r="D14" s="84" t="s">
        <v>63</v>
      </c>
      <c r="E14" s="88" t="s">
        <v>36</v>
      </c>
      <c r="F14" s="84" t="s">
        <v>36</v>
      </c>
      <c r="G14" s="89">
        <f aca="true" t="shared" si="0" ref="G14:I17">G15</f>
        <v>940040</v>
      </c>
      <c r="H14" s="89">
        <f t="shared" si="0"/>
        <v>968241</v>
      </c>
      <c r="I14" s="89">
        <f t="shared" si="0"/>
        <v>997288</v>
      </c>
    </row>
    <row r="15" spans="1:9" ht="48" customHeight="1">
      <c r="A15" s="84" t="s">
        <v>57</v>
      </c>
      <c r="B15" s="82" t="s">
        <v>73</v>
      </c>
      <c r="C15" s="84" t="s">
        <v>94</v>
      </c>
      <c r="D15" s="84" t="s">
        <v>63</v>
      </c>
      <c r="E15" s="84" t="s">
        <v>116</v>
      </c>
      <c r="F15" s="84" t="s">
        <v>36</v>
      </c>
      <c r="G15" s="85">
        <f t="shared" si="0"/>
        <v>940040</v>
      </c>
      <c r="H15" s="85">
        <f t="shared" si="0"/>
        <v>968241</v>
      </c>
      <c r="I15" s="85">
        <f t="shared" si="0"/>
        <v>997288</v>
      </c>
    </row>
    <row r="16" spans="1:9" ht="47.25">
      <c r="A16" s="84" t="s">
        <v>58</v>
      </c>
      <c r="B16" s="82" t="s">
        <v>72</v>
      </c>
      <c r="C16" s="84" t="s">
        <v>94</v>
      </c>
      <c r="D16" s="84" t="s">
        <v>63</v>
      </c>
      <c r="E16" s="84" t="s">
        <v>117</v>
      </c>
      <c r="F16" s="84" t="s">
        <v>36</v>
      </c>
      <c r="G16" s="85">
        <f t="shared" si="0"/>
        <v>940040</v>
      </c>
      <c r="H16" s="85">
        <f t="shared" si="0"/>
        <v>968241</v>
      </c>
      <c r="I16" s="85">
        <f t="shared" si="0"/>
        <v>997288</v>
      </c>
    </row>
    <row r="17" spans="1:9" ht="132.75" customHeight="1">
      <c r="A17" s="84" t="s">
        <v>59</v>
      </c>
      <c r="B17" s="82" t="s">
        <v>38</v>
      </c>
      <c r="C17" s="84" t="s">
        <v>94</v>
      </c>
      <c r="D17" s="84" t="s">
        <v>63</v>
      </c>
      <c r="E17" s="84" t="s">
        <v>117</v>
      </c>
      <c r="F17" s="84" t="s">
        <v>39</v>
      </c>
      <c r="G17" s="85">
        <f t="shared" si="0"/>
        <v>940040</v>
      </c>
      <c r="H17" s="85">
        <f t="shared" si="0"/>
        <v>968241</v>
      </c>
      <c r="I17" s="85">
        <f t="shared" si="0"/>
        <v>997288</v>
      </c>
    </row>
    <row r="18" spans="1:9" ht="47.25">
      <c r="A18" s="84" t="s">
        <v>60</v>
      </c>
      <c r="B18" s="82" t="s">
        <v>40</v>
      </c>
      <c r="C18" s="84" t="s">
        <v>94</v>
      </c>
      <c r="D18" s="84" t="s">
        <v>63</v>
      </c>
      <c r="E18" s="84" t="s">
        <v>117</v>
      </c>
      <c r="F18" s="84" t="s">
        <v>41</v>
      </c>
      <c r="G18" s="85">
        <v>940040</v>
      </c>
      <c r="H18" s="85">
        <v>968241</v>
      </c>
      <c r="I18" s="85">
        <v>997288</v>
      </c>
    </row>
    <row r="19" spans="1:9" ht="110.25">
      <c r="A19" s="84" t="s">
        <v>64</v>
      </c>
      <c r="B19" s="82" t="s">
        <v>31</v>
      </c>
      <c r="C19" s="84" t="s">
        <v>94</v>
      </c>
      <c r="D19" s="84" t="s">
        <v>48</v>
      </c>
      <c r="E19" s="84" t="s">
        <v>36</v>
      </c>
      <c r="F19" s="84" t="s">
        <v>36</v>
      </c>
      <c r="G19" s="89">
        <f aca="true" t="shared" si="1" ref="G19:I20">G20</f>
        <v>3935221.92</v>
      </c>
      <c r="H19" s="89">
        <f t="shared" si="1"/>
        <v>2998834</v>
      </c>
      <c r="I19" s="89">
        <f t="shared" si="1"/>
        <v>2850356</v>
      </c>
    </row>
    <row r="20" spans="1:9" ht="47.25">
      <c r="A20" s="84" t="s">
        <v>65</v>
      </c>
      <c r="B20" s="82" t="s">
        <v>73</v>
      </c>
      <c r="C20" s="84" t="s">
        <v>94</v>
      </c>
      <c r="D20" s="84" t="s">
        <v>48</v>
      </c>
      <c r="E20" s="84" t="s">
        <v>116</v>
      </c>
      <c r="F20" s="84" t="s">
        <v>36</v>
      </c>
      <c r="G20" s="85">
        <f t="shared" si="1"/>
        <v>3935221.92</v>
      </c>
      <c r="H20" s="85">
        <f t="shared" si="1"/>
        <v>2998834</v>
      </c>
      <c r="I20" s="85">
        <f t="shared" si="1"/>
        <v>2850356</v>
      </c>
    </row>
    <row r="21" spans="1:9" ht="47.25">
      <c r="A21" s="84" t="s">
        <v>66</v>
      </c>
      <c r="B21" s="82" t="s">
        <v>72</v>
      </c>
      <c r="C21" s="84" t="s">
        <v>94</v>
      </c>
      <c r="D21" s="84" t="s">
        <v>48</v>
      </c>
      <c r="E21" s="84" t="s">
        <v>117</v>
      </c>
      <c r="F21" s="84" t="s">
        <v>36</v>
      </c>
      <c r="G21" s="85">
        <f>G22+G24</f>
        <v>3935221.92</v>
      </c>
      <c r="H21" s="85">
        <f>H22+H24</f>
        <v>2998834</v>
      </c>
      <c r="I21" s="85">
        <f>I22+I24</f>
        <v>2850356</v>
      </c>
    </row>
    <row r="22" spans="1:9" ht="126">
      <c r="A22" s="84" t="s">
        <v>67</v>
      </c>
      <c r="B22" s="82" t="s">
        <v>38</v>
      </c>
      <c r="C22" s="84" t="s">
        <v>94</v>
      </c>
      <c r="D22" s="84" t="s">
        <v>48</v>
      </c>
      <c r="E22" s="84" t="s">
        <v>117</v>
      </c>
      <c r="F22" s="84" t="s">
        <v>39</v>
      </c>
      <c r="G22" s="85">
        <f>G23</f>
        <v>2510702</v>
      </c>
      <c r="H22" s="85">
        <f>H23</f>
        <v>2549938</v>
      </c>
      <c r="I22" s="85">
        <f>I23</f>
        <v>2549938</v>
      </c>
    </row>
    <row r="23" spans="1:9" ht="47.25">
      <c r="A23" s="84" t="s">
        <v>68</v>
      </c>
      <c r="B23" s="82" t="s">
        <v>40</v>
      </c>
      <c r="C23" s="84" t="s">
        <v>94</v>
      </c>
      <c r="D23" s="84" t="s">
        <v>48</v>
      </c>
      <c r="E23" s="84" t="s">
        <v>117</v>
      </c>
      <c r="F23" s="84" t="s">
        <v>41</v>
      </c>
      <c r="G23" s="85">
        <v>2510702</v>
      </c>
      <c r="H23" s="85">
        <v>2549938</v>
      </c>
      <c r="I23" s="85">
        <v>2549938</v>
      </c>
    </row>
    <row r="24" spans="1:9" ht="47.25">
      <c r="A24" s="84" t="s">
        <v>77</v>
      </c>
      <c r="B24" s="82" t="s">
        <v>131</v>
      </c>
      <c r="C24" s="84" t="s">
        <v>94</v>
      </c>
      <c r="D24" s="84" t="s">
        <v>48</v>
      </c>
      <c r="E24" s="84" t="s">
        <v>117</v>
      </c>
      <c r="F24" s="84" t="s">
        <v>42</v>
      </c>
      <c r="G24" s="85">
        <f>G25</f>
        <v>1424519.92</v>
      </c>
      <c r="H24" s="85">
        <f>H25</f>
        <v>448896</v>
      </c>
      <c r="I24" s="85">
        <f>I25</f>
        <v>300418</v>
      </c>
    </row>
    <row r="25" spans="1:9" ht="63">
      <c r="A25" s="84" t="s">
        <v>84</v>
      </c>
      <c r="B25" s="82" t="s">
        <v>43</v>
      </c>
      <c r="C25" s="84" t="s">
        <v>94</v>
      </c>
      <c r="D25" s="84" t="s">
        <v>48</v>
      </c>
      <c r="E25" s="84" t="s">
        <v>117</v>
      </c>
      <c r="F25" s="84" t="s">
        <v>44</v>
      </c>
      <c r="G25" s="85">
        <v>1424519.92</v>
      </c>
      <c r="H25" s="85">
        <v>448896</v>
      </c>
      <c r="I25" s="85">
        <v>300418</v>
      </c>
    </row>
    <row r="26" spans="1:9" ht="78.75">
      <c r="A26" s="84" t="s">
        <v>85</v>
      </c>
      <c r="B26" s="90" t="s">
        <v>2</v>
      </c>
      <c r="C26" s="84" t="s">
        <v>94</v>
      </c>
      <c r="D26" s="84" t="s">
        <v>69</v>
      </c>
      <c r="E26" s="84"/>
      <c r="F26" s="84"/>
      <c r="G26" s="89">
        <f aca="true" t="shared" si="2" ref="G26:I29">G27</f>
        <v>98168</v>
      </c>
      <c r="H26" s="89">
        <f t="shared" si="2"/>
        <v>98168</v>
      </c>
      <c r="I26" s="89">
        <f>I27</f>
        <v>98168</v>
      </c>
    </row>
    <row r="27" spans="1:9" ht="47.25">
      <c r="A27" s="84" t="s">
        <v>86</v>
      </c>
      <c r="B27" s="82" t="s">
        <v>73</v>
      </c>
      <c r="C27" s="84" t="s">
        <v>94</v>
      </c>
      <c r="D27" s="84" t="s">
        <v>69</v>
      </c>
      <c r="E27" s="84" t="s">
        <v>116</v>
      </c>
      <c r="F27" s="84"/>
      <c r="G27" s="85">
        <f t="shared" si="2"/>
        <v>98168</v>
      </c>
      <c r="H27" s="85">
        <f t="shared" si="2"/>
        <v>98168</v>
      </c>
      <c r="I27" s="85">
        <f t="shared" si="2"/>
        <v>98168</v>
      </c>
    </row>
    <row r="28" spans="1:9" ht="47.25">
      <c r="A28" s="84" t="s">
        <v>78</v>
      </c>
      <c r="B28" s="82" t="s">
        <v>72</v>
      </c>
      <c r="C28" s="84" t="s">
        <v>94</v>
      </c>
      <c r="D28" s="84" t="s">
        <v>69</v>
      </c>
      <c r="E28" s="84" t="s">
        <v>117</v>
      </c>
      <c r="F28" s="84"/>
      <c r="G28" s="85">
        <v>98168</v>
      </c>
      <c r="H28" s="85">
        <v>98168</v>
      </c>
      <c r="I28" s="85">
        <v>98168</v>
      </c>
    </row>
    <row r="29" spans="1:9" ht="15.75">
      <c r="A29" s="84" t="s">
        <v>87</v>
      </c>
      <c r="B29" s="82" t="s">
        <v>3</v>
      </c>
      <c r="C29" s="84" t="s">
        <v>94</v>
      </c>
      <c r="D29" s="84" t="s">
        <v>69</v>
      </c>
      <c r="E29" s="84" t="s">
        <v>117</v>
      </c>
      <c r="F29" s="84" t="s">
        <v>4</v>
      </c>
      <c r="G29" s="85">
        <f t="shared" si="2"/>
        <v>98168</v>
      </c>
      <c r="H29" s="85">
        <f t="shared" si="2"/>
        <v>98168</v>
      </c>
      <c r="I29" s="85">
        <f t="shared" si="2"/>
        <v>98168</v>
      </c>
    </row>
    <row r="30" spans="1:9" ht="15.75">
      <c r="A30" s="84" t="s">
        <v>79</v>
      </c>
      <c r="B30" s="82" t="s">
        <v>12</v>
      </c>
      <c r="C30" s="84" t="s">
        <v>94</v>
      </c>
      <c r="D30" s="84" t="s">
        <v>69</v>
      </c>
      <c r="E30" s="84" t="s">
        <v>117</v>
      </c>
      <c r="F30" s="84" t="s">
        <v>11</v>
      </c>
      <c r="G30" s="85">
        <v>98168</v>
      </c>
      <c r="H30" s="85">
        <v>98168</v>
      </c>
      <c r="I30" s="85">
        <v>98168</v>
      </c>
    </row>
    <row r="31" spans="1:9" ht="15.75">
      <c r="A31" s="84" t="s">
        <v>88</v>
      </c>
      <c r="B31" s="82" t="s">
        <v>32</v>
      </c>
      <c r="C31" s="84" t="s">
        <v>94</v>
      </c>
      <c r="D31" s="84" t="s">
        <v>20</v>
      </c>
      <c r="E31" s="84"/>
      <c r="F31" s="84"/>
      <c r="G31" s="89">
        <f>G33</f>
        <v>5000</v>
      </c>
      <c r="H31" s="89">
        <f>H33</f>
        <v>5000</v>
      </c>
      <c r="I31" s="89">
        <f>I33</f>
        <v>5000</v>
      </c>
    </row>
    <row r="32" spans="1:9" ht="47.25">
      <c r="A32" s="84" t="s">
        <v>89</v>
      </c>
      <c r="B32" s="82" t="s">
        <v>73</v>
      </c>
      <c r="C32" s="84" t="s">
        <v>94</v>
      </c>
      <c r="D32" s="84" t="s">
        <v>20</v>
      </c>
      <c r="E32" s="84" t="s">
        <v>116</v>
      </c>
      <c r="F32" s="84"/>
      <c r="G32" s="89">
        <f>G33</f>
        <v>5000</v>
      </c>
      <c r="H32" s="89">
        <f>H33</f>
        <v>5000</v>
      </c>
      <c r="I32" s="89">
        <f>I33</f>
        <v>5000</v>
      </c>
    </row>
    <row r="33" spans="1:9" ht="31.5">
      <c r="A33" s="84" t="s">
        <v>90</v>
      </c>
      <c r="B33" s="82" t="s">
        <v>74</v>
      </c>
      <c r="C33" s="84" t="s">
        <v>94</v>
      </c>
      <c r="D33" s="84" t="s">
        <v>20</v>
      </c>
      <c r="E33" s="84" t="s">
        <v>118</v>
      </c>
      <c r="F33" s="84"/>
      <c r="G33" s="85">
        <f aca="true" t="shared" si="3" ref="G33:I34">G34</f>
        <v>5000</v>
      </c>
      <c r="H33" s="85">
        <f t="shared" si="3"/>
        <v>5000</v>
      </c>
      <c r="I33" s="85">
        <f t="shared" si="3"/>
        <v>5000</v>
      </c>
    </row>
    <row r="34" spans="1:9" ht="15.75">
      <c r="A34" s="84" t="s">
        <v>91</v>
      </c>
      <c r="B34" s="91" t="s">
        <v>45</v>
      </c>
      <c r="C34" s="84" t="s">
        <v>94</v>
      </c>
      <c r="D34" s="84" t="s">
        <v>20</v>
      </c>
      <c r="E34" s="84" t="s">
        <v>118</v>
      </c>
      <c r="F34" s="84" t="s">
        <v>46</v>
      </c>
      <c r="G34" s="85">
        <f t="shared" si="3"/>
        <v>5000</v>
      </c>
      <c r="H34" s="85">
        <f t="shared" si="3"/>
        <v>5000</v>
      </c>
      <c r="I34" s="85">
        <f t="shared" si="3"/>
        <v>5000</v>
      </c>
    </row>
    <row r="35" spans="1:9" ht="15.75">
      <c r="A35" s="84" t="s">
        <v>92</v>
      </c>
      <c r="B35" s="92" t="s">
        <v>0</v>
      </c>
      <c r="C35" s="84" t="s">
        <v>94</v>
      </c>
      <c r="D35" s="84" t="s">
        <v>20</v>
      </c>
      <c r="E35" s="84" t="s">
        <v>118</v>
      </c>
      <c r="F35" s="84" t="s">
        <v>10</v>
      </c>
      <c r="G35" s="85">
        <v>5000</v>
      </c>
      <c r="H35" s="85">
        <v>5000</v>
      </c>
      <c r="I35" s="85">
        <v>5000</v>
      </c>
    </row>
    <row r="36" spans="1:9" ht="31.5">
      <c r="A36" s="84" t="s">
        <v>93</v>
      </c>
      <c r="B36" s="92" t="s">
        <v>17</v>
      </c>
      <c r="C36" s="84" t="s">
        <v>94</v>
      </c>
      <c r="D36" s="84" t="s">
        <v>21</v>
      </c>
      <c r="E36" s="84"/>
      <c r="F36" s="84"/>
      <c r="G36" s="89">
        <f>G38</f>
        <v>4200</v>
      </c>
      <c r="H36" s="89">
        <f>H38</f>
        <v>4200</v>
      </c>
      <c r="I36" s="89">
        <f>I38</f>
        <v>4200</v>
      </c>
    </row>
    <row r="37" spans="1:9" ht="47.25">
      <c r="A37" s="84" t="s">
        <v>95</v>
      </c>
      <c r="B37" s="82" t="s">
        <v>73</v>
      </c>
      <c r="C37" s="84" t="s">
        <v>94</v>
      </c>
      <c r="D37" s="84" t="s">
        <v>21</v>
      </c>
      <c r="E37" s="84" t="s">
        <v>116</v>
      </c>
      <c r="F37" s="84"/>
      <c r="G37" s="89">
        <f>G38</f>
        <v>4200</v>
      </c>
      <c r="H37" s="89">
        <f>H38</f>
        <v>4200</v>
      </c>
      <c r="I37" s="89">
        <f>I38</f>
        <v>4200</v>
      </c>
    </row>
    <row r="38" spans="1:9" ht="63">
      <c r="A38" s="84" t="s">
        <v>80</v>
      </c>
      <c r="B38" s="92" t="s">
        <v>126</v>
      </c>
      <c r="C38" s="84" t="s">
        <v>94</v>
      </c>
      <c r="D38" s="84" t="s">
        <v>21</v>
      </c>
      <c r="E38" s="117" t="s">
        <v>119</v>
      </c>
      <c r="F38" s="84"/>
      <c r="G38" s="85">
        <f aca="true" t="shared" si="4" ref="G38:I39">G39</f>
        <v>4200</v>
      </c>
      <c r="H38" s="85">
        <f t="shared" si="4"/>
        <v>4200</v>
      </c>
      <c r="I38" s="85">
        <f t="shared" si="4"/>
        <v>4200</v>
      </c>
    </row>
    <row r="39" spans="1:9" ht="47.25">
      <c r="A39" s="84" t="s">
        <v>81</v>
      </c>
      <c r="B39" s="82" t="s">
        <v>131</v>
      </c>
      <c r="C39" s="84" t="s">
        <v>94</v>
      </c>
      <c r="D39" s="84" t="s">
        <v>21</v>
      </c>
      <c r="E39" s="117" t="s">
        <v>119</v>
      </c>
      <c r="F39" s="84" t="s">
        <v>42</v>
      </c>
      <c r="G39" s="85">
        <f t="shared" si="4"/>
        <v>4200</v>
      </c>
      <c r="H39" s="85">
        <f t="shared" si="4"/>
        <v>4200</v>
      </c>
      <c r="I39" s="85">
        <f t="shared" si="4"/>
        <v>4200</v>
      </c>
    </row>
    <row r="40" spans="1:9" ht="63">
      <c r="A40" s="84" t="s">
        <v>96</v>
      </c>
      <c r="B40" s="82" t="s">
        <v>43</v>
      </c>
      <c r="C40" s="84" t="s">
        <v>94</v>
      </c>
      <c r="D40" s="84" t="s">
        <v>21</v>
      </c>
      <c r="E40" s="117" t="s">
        <v>119</v>
      </c>
      <c r="F40" s="84" t="s">
        <v>44</v>
      </c>
      <c r="G40" s="85">
        <v>4200</v>
      </c>
      <c r="H40" s="85">
        <v>4200</v>
      </c>
      <c r="I40" s="85">
        <v>4200</v>
      </c>
    </row>
    <row r="41" spans="1:9" ht="15.75">
      <c r="A41" s="84" t="s">
        <v>97</v>
      </c>
      <c r="B41" s="82" t="s">
        <v>133</v>
      </c>
      <c r="C41" s="84" t="s">
        <v>94</v>
      </c>
      <c r="D41" s="84" t="s">
        <v>25</v>
      </c>
      <c r="E41" s="84"/>
      <c r="F41" s="84"/>
      <c r="G41" s="89">
        <f>G42</f>
        <v>88204</v>
      </c>
      <c r="H41" s="89">
        <f>H42</f>
        <v>92895</v>
      </c>
      <c r="I41" s="89">
        <f>I42</f>
        <v>0</v>
      </c>
    </row>
    <row r="42" spans="1:9" ht="31.5">
      <c r="A42" s="84" t="s">
        <v>98</v>
      </c>
      <c r="B42" s="82" t="s">
        <v>5</v>
      </c>
      <c r="C42" s="84" t="s">
        <v>94</v>
      </c>
      <c r="D42" s="84" t="s">
        <v>26</v>
      </c>
      <c r="E42" s="84"/>
      <c r="F42" s="84"/>
      <c r="G42" s="85">
        <f>G44</f>
        <v>88204</v>
      </c>
      <c r="H42" s="85">
        <f>H44</f>
        <v>92895</v>
      </c>
      <c r="I42" s="85">
        <f>I44</f>
        <v>0</v>
      </c>
    </row>
    <row r="43" spans="1:9" ht="47.25">
      <c r="A43" s="84" t="s">
        <v>99</v>
      </c>
      <c r="B43" s="82" t="s">
        <v>73</v>
      </c>
      <c r="C43" s="84" t="s">
        <v>94</v>
      </c>
      <c r="D43" s="84" t="s">
        <v>26</v>
      </c>
      <c r="E43" s="84" t="s">
        <v>116</v>
      </c>
      <c r="F43" s="84"/>
      <c r="G43" s="85">
        <f>G44</f>
        <v>88204</v>
      </c>
      <c r="H43" s="85">
        <f>H44</f>
        <v>92895</v>
      </c>
      <c r="I43" s="85">
        <f>I44</f>
        <v>0</v>
      </c>
    </row>
    <row r="44" spans="1:9" ht="63">
      <c r="A44" s="84" t="s">
        <v>100</v>
      </c>
      <c r="B44" s="82" t="s">
        <v>127</v>
      </c>
      <c r="C44" s="84" t="s">
        <v>94</v>
      </c>
      <c r="D44" s="84" t="s">
        <v>26</v>
      </c>
      <c r="E44" s="84" t="s">
        <v>120</v>
      </c>
      <c r="F44" s="84"/>
      <c r="G44" s="85">
        <f>G45+G47</f>
        <v>88204</v>
      </c>
      <c r="H44" s="85">
        <f>H45+H47</f>
        <v>92895</v>
      </c>
      <c r="I44" s="85">
        <f>I45+I47</f>
        <v>0</v>
      </c>
    </row>
    <row r="45" spans="1:9" ht="126">
      <c r="A45" s="84" t="s">
        <v>101</v>
      </c>
      <c r="B45" s="82" t="s">
        <v>38</v>
      </c>
      <c r="C45" s="84" t="s">
        <v>94</v>
      </c>
      <c r="D45" s="84" t="s">
        <v>26</v>
      </c>
      <c r="E45" s="84" t="s">
        <v>120</v>
      </c>
      <c r="F45" s="84" t="s">
        <v>39</v>
      </c>
      <c r="G45" s="85">
        <f>G46</f>
        <v>56400</v>
      </c>
      <c r="H45" s="85">
        <f>H46</f>
        <v>56400</v>
      </c>
      <c r="I45" s="85">
        <f>I46</f>
        <v>0</v>
      </c>
    </row>
    <row r="46" spans="1:9" ht="47.25">
      <c r="A46" s="84" t="s">
        <v>102</v>
      </c>
      <c r="B46" s="82" t="s">
        <v>40</v>
      </c>
      <c r="C46" s="84" t="s">
        <v>94</v>
      </c>
      <c r="D46" s="84" t="s">
        <v>26</v>
      </c>
      <c r="E46" s="84" t="s">
        <v>120</v>
      </c>
      <c r="F46" s="84" t="s">
        <v>41</v>
      </c>
      <c r="G46" s="85">
        <v>56400</v>
      </c>
      <c r="H46" s="85">
        <v>56400</v>
      </c>
      <c r="I46" s="85">
        <v>0</v>
      </c>
    </row>
    <row r="47" spans="1:9" ht="47.25">
      <c r="A47" s="84" t="s">
        <v>103</v>
      </c>
      <c r="B47" s="82" t="s">
        <v>131</v>
      </c>
      <c r="C47" s="84" t="s">
        <v>94</v>
      </c>
      <c r="D47" s="84" t="s">
        <v>26</v>
      </c>
      <c r="E47" s="84" t="s">
        <v>120</v>
      </c>
      <c r="F47" s="84" t="s">
        <v>42</v>
      </c>
      <c r="G47" s="85">
        <f>G48</f>
        <v>31804</v>
      </c>
      <c r="H47" s="85">
        <f>H48</f>
        <v>36495</v>
      </c>
      <c r="I47" s="85">
        <f>I48</f>
        <v>0</v>
      </c>
    </row>
    <row r="48" spans="1:9" ht="63">
      <c r="A48" s="84" t="s">
        <v>104</v>
      </c>
      <c r="B48" s="82" t="s">
        <v>43</v>
      </c>
      <c r="C48" s="84" t="s">
        <v>94</v>
      </c>
      <c r="D48" s="84" t="s">
        <v>26</v>
      </c>
      <c r="E48" s="84" t="s">
        <v>120</v>
      </c>
      <c r="F48" s="84" t="s">
        <v>44</v>
      </c>
      <c r="G48" s="85">
        <v>31804</v>
      </c>
      <c r="H48" s="85">
        <v>36495</v>
      </c>
      <c r="I48" s="85">
        <v>0</v>
      </c>
    </row>
    <row r="49" spans="1:9" ht="63">
      <c r="A49" s="84" t="s">
        <v>105</v>
      </c>
      <c r="B49" s="82" t="s">
        <v>207</v>
      </c>
      <c r="C49" s="84" t="s">
        <v>94</v>
      </c>
      <c r="D49" s="84" t="s">
        <v>203</v>
      </c>
      <c r="E49" s="88"/>
      <c r="F49" s="84"/>
      <c r="G49" s="89">
        <f>G50</f>
        <v>70421</v>
      </c>
      <c r="H49" s="89">
        <f>H50</f>
        <v>0</v>
      </c>
      <c r="I49" s="89">
        <f>I50</f>
        <v>0</v>
      </c>
    </row>
    <row r="50" spans="1:9" ht="31.5">
      <c r="A50" s="84" t="s">
        <v>112</v>
      </c>
      <c r="B50" s="82" t="s">
        <v>204</v>
      </c>
      <c r="C50" s="84" t="s">
        <v>94</v>
      </c>
      <c r="D50" s="84" t="s">
        <v>205</v>
      </c>
      <c r="E50" s="88"/>
      <c r="F50" s="84"/>
      <c r="G50" s="85">
        <v>70421</v>
      </c>
      <c r="H50" s="85">
        <v>0</v>
      </c>
      <c r="I50" s="85">
        <v>0</v>
      </c>
    </row>
    <row r="51" spans="1:9" ht="63">
      <c r="A51" s="84" t="s">
        <v>82</v>
      </c>
      <c r="B51" s="93" t="s">
        <v>156</v>
      </c>
      <c r="C51" s="84" t="s">
        <v>94</v>
      </c>
      <c r="D51" s="84" t="s">
        <v>205</v>
      </c>
      <c r="E51" s="84" t="s">
        <v>121</v>
      </c>
      <c r="F51" s="84"/>
      <c r="G51" s="85">
        <v>70421</v>
      </c>
      <c r="H51" s="85">
        <v>0</v>
      </c>
      <c r="I51" s="85">
        <v>0</v>
      </c>
    </row>
    <row r="52" spans="1:9" ht="63">
      <c r="A52" s="84" t="s">
        <v>106</v>
      </c>
      <c r="B52" s="116" t="s">
        <v>208</v>
      </c>
      <c r="C52" s="84" t="s">
        <v>94</v>
      </c>
      <c r="D52" s="84" t="s">
        <v>205</v>
      </c>
      <c r="E52" s="84" t="s">
        <v>209</v>
      </c>
      <c r="F52" s="84"/>
      <c r="G52" s="85">
        <v>70421</v>
      </c>
      <c r="H52" s="85">
        <v>0</v>
      </c>
      <c r="I52" s="85">
        <v>0</v>
      </c>
    </row>
    <row r="53" spans="1:9" ht="31.5">
      <c r="A53" s="84" t="s">
        <v>83</v>
      </c>
      <c r="B53" s="82" t="s">
        <v>210</v>
      </c>
      <c r="C53" s="84" t="s">
        <v>94</v>
      </c>
      <c r="D53" s="84" t="s">
        <v>205</v>
      </c>
      <c r="E53" s="117" t="s">
        <v>211</v>
      </c>
      <c r="F53" s="84"/>
      <c r="G53" s="85">
        <v>70421</v>
      </c>
      <c r="H53" s="85">
        <v>0</v>
      </c>
      <c r="I53" s="85">
        <v>0</v>
      </c>
    </row>
    <row r="54" spans="1:9" ht="47.25">
      <c r="A54" s="84" t="s">
        <v>179</v>
      </c>
      <c r="B54" s="82" t="s">
        <v>131</v>
      </c>
      <c r="C54" s="84" t="s">
        <v>94</v>
      </c>
      <c r="D54" s="84" t="s">
        <v>205</v>
      </c>
      <c r="E54" s="117" t="s">
        <v>211</v>
      </c>
      <c r="F54" s="84" t="s">
        <v>42</v>
      </c>
      <c r="G54" s="85">
        <v>70421</v>
      </c>
      <c r="H54" s="85">
        <v>0</v>
      </c>
      <c r="I54" s="85">
        <v>0</v>
      </c>
    </row>
    <row r="55" spans="1:9" ht="63">
      <c r="A55" s="84" t="s">
        <v>180</v>
      </c>
      <c r="B55" s="82" t="s">
        <v>43</v>
      </c>
      <c r="C55" s="84" t="s">
        <v>94</v>
      </c>
      <c r="D55" s="84" t="s">
        <v>205</v>
      </c>
      <c r="E55" s="117" t="s">
        <v>211</v>
      </c>
      <c r="F55" s="84" t="s">
        <v>44</v>
      </c>
      <c r="G55" s="85">
        <v>70421</v>
      </c>
      <c r="H55" s="85">
        <v>0</v>
      </c>
      <c r="I55" s="85">
        <v>0</v>
      </c>
    </row>
    <row r="56" spans="1:9" ht="15.75">
      <c r="A56" s="84" t="s">
        <v>181</v>
      </c>
      <c r="B56" s="82" t="s">
        <v>134</v>
      </c>
      <c r="C56" s="84" t="s">
        <v>94</v>
      </c>
      <c r="D56" s="84" t="s">
        <v>50</v>
      </c>
      <c r="E56" s="84"/>
      <c r="F56" s="84"/>
      <c r="G56" s="89">
        <f>G57</f>
        <v>246131</v>
      </c>
      <c r="H56" s="89">
        <f aca="true" t="shared" si="5" ref="G56:I59">H57</f>
        <v>250431</v>
      </c>
      <c r="I56" s="89">
        <f t="shared" si="5"/>
        <v>255331</v>
      </c>
    </row>
    <row r="57" spans="1:9" ht="31.5">
      <c r="A57" s="84" t="s">
        <v>182</v>
      </c>
      <c r="B57" s="82" t="s">
        <v>9</v>
      </c>
      <c r="C57" s="84" t="s">
        <v>94</v>
      </c>
      <c r="D57" s="84" t="s">
        <v>6</v>
      </c>
      <c r="E57" s="84"/>
      <c r="F57" s="84"/>
      <c r="G57" s="85">
        <f t="shared" si="5"/>
        <v>246131</v>
      </c>
      <c r="H57" s="85">
        <f t="shared" si="5"/>
        <v>250431</v>
      </c>
      <c r="I57" s="85">
        <f t="shared" si="5"/>
        <v>255331</v>
      </c>
    </row>
    <row r="58" spans="1:9" ht="63">
      <c r="A58" s="84" t="s">
        <v>183</v>
      </c>
      <c r="B58" s="93" t="s">
        <v>156</v>
      </c>
      <c r="C58" s="84" t="s">
        <v>94</v>
      </c>
      <c r="D58" s="84" t="s">
        <v>6</v>
      </c>
      <c r="E58" s="84" t="s">
        <v>121</v>
      </c>
      <c r="F58" s="84"/>
      <c r="G58" s="85">
        <f t="shared" si="5"/>
        <v>246131</v>
      </c>
      <c r="H58" s="85">
        <f t="shared" si="5"/>
        <v>250431</v>
      </c>
      <c r="I58" s="85">
        <f t="shared" si="5"/>
        <v>255331</v>
      </c>
    </row>
    <row r="59" spans="1:9" ht="78.75">
      <c r="A59" s="84" t="s">
        <v>184</v>
      </c>
      <c r="B59" s="116" t="s">
        <v>1</v>
      </c>
      <c r="C59" s="84" t="s">
        <v>94</v>
      </c>
      <c r="D59" s="84" t="s">
        <v>6</v>
      </c>
      <c r="E59" s="117" t="s">
        <v>122</v>
      </c>
      <c r="F59" s="84"/>
      <c r="G59" s="85">
        <f>G60</f>
        <v>246131</v>
      </c>
      <c r="H59" s="85">
        <f t="shared" si="5"/>
        <v>250431</v>
      </c>
      <c r="I59" s="85">
        <f t="shared" si="5"/>
        <v>255331</v>
      </c>
    </row>
    <row r="60" spans="1:9" ht="31.5">
      <c r="A60" s="84" t="s">
        <v>185</v>
      </c>
      <c r="B60" s="82" t="s">
        <v>113</v>
      </c>
      <c r="C60" s="84" t="s">
        <v>94</v>
      </c>
      <c r="D60" s="84" t="s">
        <v>6</v>
      </c>
      <c r="E60" s="117" t="s">
        <v>123</v>
      </c>
      <c r="F60" s="84"/>
      <c r="G60" s="85">
        <f aca="true" t="shared" si="6" ref="G60:I61">G61</f>
        <v>246131</v>
      </c>
      <c r="H60" s="85">
        <f t="shared" si="6"/>
        <v>250431</v>
      </c>
      <c r="I60" s="85">
        <f t="shared" si="6"/>
        <v>255331</v>
      </c>
    </row>
    <row r="61" spans="1:9" ht="47.25">
      <c r="A61" s="84" t="s">
        <v>186</v>
      </c>
      <c r="B61" s="82" t="s">
        <v>131</v>
      </c>
      <c r="C61" s="84" t="s">
        <v>94</v>
      </c>
      <c r="D61" s="84" t="s">
        <v>6</v>
      </c>
      <c r="E61" s="117" t="s">
        <v>123</v>
      </c>
      <c r="F61" s="84" t="s">
        <v>42</v>
      </c>
      <c r="G61" s="85">
        <f t="shared" si="6"/>
        <v>246131</v>
      </c>
      <c r="H61" s="85">
        <f t="shared" si="6"/>
        <v>250431</v>
      </c>
      <c r="I61" s="85">
        <f t="shared" si="6"/>
        <v>255331</v>
      </c>
    </row>
    <row r="62" spans="1:9" ht="63">
      <c r="A62" s="84" t="s">
        <v>187</v>
      </c>
      <c r="B62" s="82" t="s">
        <v>43</v>
      </c>
      <c r="C62" s="84" t="s">
        <v>94</v>
      </c>
      <c r="D62" s="84" t="s">
        <v>6</v>
      </c>
      <c r="E62" s="117" t="s">
        <v>123</v>
      </c>
      <c r="F62" s="84" t="s">
        <v>44</v>
      </c>
      <c r="G62" s="85">
        <v>246131</v>
      </c>
      <c r="H62" s="85">
        <v>250431</v>
      </c>
      <c r="I62" s="85">
        <v>255331</v>
      </c>
    </row>
    <row r="63" spans="1:9" ht="31.5">
      <c r="A63" s="84" t="s">
        <v>188</v>
      </c>
      <c r="B63" s="82" t="s">
        <v>135</v>
      </c>
      <c r="C63" s="84" t="s">
        <v>94</v>
      </c>
      <c r="D63" s="84" t="s">
        <v>71</v>
      </c>
      <c r="E63" s="88"/>
      <c r="F63" s="84"/>
      <c r="G63" s="89">
        <f>G64</f>
        <v>400000</v>
      </c>
      <c r="H63" s="89">
        <f>H64</f>
        <v>400000</v>
      </c>
      <c r="I63" s="89">
        <f>I64</f>
        <v>400000</v>
      </c>
    </row>
    <row r="64" spans="1:9" ht="15.75">
      <c r="A64" s="84" t="s">
        <v>189</v>
      </c>
      <c r="B64" s="82" t="s">
        <v>8</v>
      </c>
      <c r="C64" s="84" t="s">
        <v>94</v>
      </c>
      <c r="D64" s="84" t="s">
        <v>7</v>
      </c>
      <c r="E64" s="84"/>
      <c r="F64" s="84"/>
      <c r="G64" s="85">
        <f aca="true" t="shared" si="7" ref="G64:I65">G65</f>
        <v>400000</v>
      </c>
      <c r="H64" s="85">
        <f t="shared" si="7"/>
        <v>400000</v>
      </c>
      <c r="I64" s="85">
        <f t="shared" si="7"/>
        <v>400000</v>
      </c>
    </row>
    <row r="65" spans="1:9" ht="71.25" customHeight="1">
      <c r="A65" s="84" t="s">
        <v>107</v>
      </c>
      <c r="B65" s="93" t="s">
        <v>156</v>
      </c>
      <c r="C65" s="84" t="s">
        <v>94</v>
      </c>
      <c r="D65" s="84" t="s">
        <v>7</v>
      </c>
      <c r="E65" s="84" t="s">
        <v>121</v>
      </c>
      <c r="F65" s="84"/>
      <c r="G65" s="85">
        <f t="shared" si="7"/>
        <v>400000</v>
      </c>
      <c r="H65" s="85">
        <f t="shared" si="7"/>
        <v>400000</v>
      </c>
      <c r="I65" s="85">
        <f t="shared" si="7"/>
        <v>400000</v>
      </c>
    </row>
    <row r="66" spans="1:9" ht="63">
      <c r="A66" s="84" t="s">
        <v>108</v>
      </c>
      <c r="B66" s="93" t="s">
        <v>138</v>
      </c>
      <c r="C66" s="84" t="s">
        <v>94</v>
      </c>
      <c r="D66" s="84" t="s">
        <v>7</v>
      </c>
      <c r="E66" s="84" t="s">
        <v>124</v>
      </c>
      <c r="F66" s="84"/>
      <c r="G66" s="85">
        <f>G67+G70</f>
        <v>400000</v>
      </c>
      <c r="H66" s="85">
        <f>H67+H70</f>
        <v>400000</v>
      </c>
      <c r="I66" s="85">
        <f>I67+I70</f>
        <v>400000</v>
      </c>
    </row>
    <row r="67" spans="1:9" ht="15.75">
      <c r="A67" s="84" t="s">
        <v>109</v>
      </c>
      <c r="B67" s="82" t="s">
        <v>195</v>
      </c>
      <c r="C67" s="84" t="s">
        <v>94</v>
      </c>
      <c r="D67" s="84" t="s">
        <v>7</v>
      </c>
      <c r="E67" s="84" t="s">
        <v>140</v>
      </c>
      <c r="F67" s="84"/>
      <c r="G67" s="85">
        <f aca="true" t="shared" si="8" ref="G67:I68">G68</f>
        <v>300000</v>
      </c>
      <c r="H67" s="85">
        <f t="shared" si="8"/>
        <v>300000</v>
      </c>
      <c r="I67" s="85">
        <f t="shared" si="8"/>
        <v>300000</v>
      </c>
    </row>
    <row r="68" spans="1:9" ht="47.25">
      <c r="A68" s="84" t="s">
        <v>110</v>
      </c>
      <c r="B68" s="82" t="s">
        <v>131</v>
      </c>
      <c r="C68" s="84" t="s">
        <v>94</v>
      </c>
      <c r="D68" s="84" t="s">
        <v>7</v>
      </c>
      <c r="E68" s="84" t="s">
        <v>140</v>
      </c>
      <c r="F68" s="84" t="s">
        <v>42</v>
      </c>
      <c r="G68" s="85">
        <f t="shared" si="8"/>
        <v>300000</v>
      </c>
      <c r="H68" s="85">
        <f t="shared" si="8"/>
        <v>300000</v>
      </c>
      <c r="I68" s="85">
        <f t="shared" si="8"/>
        <v>300000</v>
      </c>
    </row>
    <row r="69" spans="1:9" ht="63">
      <c r="A69" s="84" t="s">
        <v>190</v>
      </c>
      <c r="B69" s="82" t="s">
        <v>43</v>
      </c>
      <c r="C69" s="84" t="s">
        <v>94</v>
      </c>
      <c r="D69" s="84" t="s">
        <v>7</v>
      </c>
      <c r="E69" s="84" t="s">
        <v>140</v>
      </c>
      <c r="F69" s="84" t="s">
        <v>44</v>
      </c>
      <c r="G69" s="85">
        <v>300000</v>
      </c>
      <c r="H69" s="85">
        <v>300000</v>
      </c>
      <c r="I69" s="85">
        <v>300000</v>
      </c>
    </row>
    <row r="70" spans="1:9" ht="41.25" customHeight="1">
      <c r="A70" s="84" t="s">
        <v>191</v>
      </c>
      <c r="B70" s="82" t="s">
        <v>141</v>
      </c>
      <c r="C70" s="84" t="s">
        <v>94</v>
      </c>
      <c r="D70" s="84" t="s">
        <v>7</v>
      </c>
      <c r="E70" s="84" t="s">
        <v>150</v>
      </c>
      <c r="F70" s="84"/>
      <c r="G70" s="85">
        <f aca="true" t="shared" si="9" ref="G70:I71">G71</f>
        <v>100000</v>
      </c>
      <c r="H70" s="85">
        <f t="shared" si="9"/>
        <v>100000</v>
      </c>
      <c r="I70" s="85">
        <f t="shared" si="9"/>
        <v>100000</v>
      </c>
    </row>
    <row r="71" spans="1:9" ht="47.25">
      <c r="A71" s="84" t="s">
        <v>192</v>
      </c>
      <c r="B71" s="82" t="s">
        <v>131</v>
      </c>
      <c r="C71" s="84" t="s">
        <v>94</v>
      </c>
      <c r="D71" s="84" t="s">
        <v>7</v>
      </c>
      <c r="E71" s="84" t="s">
        <v>150</v>
      </c>
      <c r="F71" s="84" t="s">
        <v>42</v>
      </c>
      <c r="G71" s="85">
        <f t="shared" si="9"/>
        <v>100000</v>
      </c>
      <c r="H71" s="85">
        <f t="shared" si="9"/>
        <v>100000</v>
      </c>
      <c r="I71" s="85">
        <f t="shared" si="9"/>
        <v>100000</v>
      </c>
    </row>
    <row r="72" spans="1:9" ht="63">
      <c r="A72" s="84" t="s">
        <v>142</v>
      </c>
      <c r="B72" s="82" t="s">
        <v>43</v>
      </c>
      <c r="C72" s="84" t="s">
        <v>94</v>
      </c>
      <c r="D72" s="84" t="s">
        <v>7</v>
      </c>
      <c r="E72" s="84" t="s">
        <v>150</v>
      </c>
      <c r="F72" s="84" t="s">
        <v>44</v>
      </c>
      <c r="G72" s="85">
        <v>100000</v>
      </c>
      <c r="H72" s="85">
        <v>100000</v>
      </c>
      <c r="I72" s="85">
        <v>100000</v>
      </c>
    </row>
    <row r="73" spans="1:9" ht="15.75">
      <c r="A73" s="84" t="s">
        <v>143</v>
      </c>
      <c r="B73" s="87" t="s">
        <v>175</v>
      </c>
      <c r="C73" s="121" t="s">
        <v>94</v>
      </c>
      <c r="D73" s="121" t="s">
        <v>176</v>
      </c>
      <c r="E73" s="121"/>
      <c r="F73" s="121"/>
      <c r="G73" s="89">
        <f aca="true" t="shared" si="10" ref="G73:I77">G74</f>
        <v>36000</v>
      </c>
      <c r="H73" s="89">
        <f t="shared" si="10"/>
        <v>36000</v>
      </c>
      <c r="I73" s="89">
        <f t="shared" si="10"/>
        <v>36000</v>
      </c>
    </row>
    <row r="74" spans="1:9" ht="15.75">
      <c r="A74" s="84" t="s">
        <v>144</v>
      </c>
      <c r="B74" s="126" t="s">
        <v>177</v>
      </c>
      <c r="C74" s="84" t="s">
        <v>94</v>
      </c>
      <c r="D74" s="84" t="s">
        <v>171</v>
      </c>
      <c r="E74" s="84"/>
      <c r="F74" s="84"/>
      <c r="G74" s="85">
        <f t="shared" si="10"/>
        <v>36000</v>
      </c>
      <c r="H74" s="85">
        <f t="shared" si="10"/>
        <v>36000</v>
      </c>
      <c r="I74" s="85">
        <f t="shared" si="10"/>
        <v>36000</v>
      </c>
    </row>
    <row r="75" spans="1:9" ht="15.75">
      <c r="A75" s="84" t="s">
        <v>145</v>
      </c>
      <c r="B75" s="126" t="s">
        <v>194</v>
      </c>
      <c r="C75" s="84" t="s">
        <v>94</v>
      </c>
      <c r="D75" s="84" t="s">
        <v>171</v>
      </c>
      <c r="E75" s="84" t="s">
        <v>116</v>
      </c>
      <c r="F75" s="84"/>
      <c r="G75" s="85">
        <f t="shared" si="10"/>
        <v>36000</v>
      </c>
      <c r="H75" s="85">
        <f t="shared" si="10"/>
        <v>36000</v>
      </c>
      <c r="I75" s="85">
        <f t="shared" si="10"/>
        <v>36000</v>
      </c>
    </row>
    <row r="76" spans="1:9" ht="64.5" customHeight="1">
      <c r="A76" s="84" t="s">
        <v>146</v>
      </c>
      <c r="B76" s="125" t="s">
        <v>178</v>
      </c>
      <c r="C76" s="84" t="s">
        <v>94</v>
      </c>
      <c r="D76" s="84" t="s">
        <v>171</v>
      </c>
      <c r="E76" s="84" t="s">
        <v>174</v>
      </c>
      <c r="F76" s="84"/>
      <c r="G76" s="85">
        <f t="shared" si="10"/>
        <v>36000</v>
      </c>
      <c r="H76" s="85">
        <f t="shared" si="10"/>
        <v>36000</v>
      </c>
      <c r="I76" s="85">
        <f t="shared" si="10"/>
        <v>36000</v>
      </c>
    </row>
    <row r="77" spans="1:9" ht="15.75">
      <c r="A77" s="84" t="s">
        <v>147</v>
      </c>
      <c r="B77" s="82" t="s">
        <v>3</v>
      </c>
      <c r="C77" s="84" t="s">
        <v>94</v>
      </c>
      <c r="D77" s="84" t="s">
        <v>171</v>
      </c>
      <c r="E77" s="84" t="s">
        <v>174</v>
      </c>
      <c r="F77" s="84" t="s">
        <v>4</v>
      </c>
      <c r="G77" s="85">
        <f t="shared" si="10"/>
        <v>36000</v>
      </c>
      <c r="H77" s="85">
        <f t="shared" si="10"/>
        <v>36000</v>
      </c>
      <c r="I77" s="85">
        <f t="shared" si="10"/>
        <v>36000</v>
      </c>
    </row>
    <row r="78" spans="1:9" ht="15.75">
      <c r="A78" s="84" t="s">
        <v>148</v>
      </c>
      <c r="B78" s="82" t="s">
        <v>12</v>
      </c>
      <c r="C78" s="84" t="s">
        <v>94</v>
      </c>
      <c r="D78" s="84" t="s">
        <v>171</v>
      </c>
      <c r="E78" s="84" t="s">
        <v>174</v>
      </c>
      <c r="F78" s="84" t="s">
        <v>11</v>
      </c>
      <c r="G78" s="85">
        <v>36000</v>
      </c>
      <c r="H78" s="85">
        <v>36000</v>
      </c>
      <c r="I78" s="85">
        <v>36000</v>
      </c>
    </row>
    <row r="79" spans="1:9" ht="31.5">
      <c r="A79" s="84" t="s">
        <v>149</v>
      </c>
      <c r="B79" s="82" t="s">
        <v>151</v>
      </c>
      <c r="C79" s="84" t="s">
        <v>94</v>
      </c>
      <c r="D79" s="84" t="s">
        <v>19</v>
      </c>
      <c r="E79" s="84"/>
      <c r="F79" s="84"/>
      <c r="G79" s="89">
        <f aca="true" t="shared" si="11" ref="G79:I82">G80</f>
        <v>30080</v>
      </c>
      <c r="H79" s="89">
        <f t="shared" si="11"/>
        <v>30080</v>
      </c>
      <c r="I79" s="89">
        <f t="shared" si="11"/>
        <v>30080</v>
      </c>
    </row>
    <row r="80" spans="1:9" ht="31.5">
      <c r="A80" s="84" t="s">
        <v>212</v>
      </c>
      <c r="B80" s="82" t="s">
        <v>152</v>
      </c>
      <c r="C80" s="84" t="s">
        <v>94</v>
      </c>
      <c r="D80" s="84" t="s">
        <v>167</v>
      </c>
      <c r="E80" s="84"/>
      <c r="F80" s="84"/>
      <c r="G80" s="85">
        <f t="shared" si="11"/>
        <v>30080</v>
      </c>
      <c r="H80" s="85">
        <f t="shared" si="11"/>
        <v>30080</v>
      </c>
      <c r="I80" s="85">
        <f t="shared" si="11"/>
        <v>30080</v>
      </c>
    </row>
    <row r="81" spans="1:9" ht="63">
      <c r="A81" s="84" t="s">
        <v>213</v>
      </c>
      <c r="B81" s="93" t="s">
        <v>156</v>
      </c>
      <c r="C81" s="84" t="s">
        <v>94</v>
      </c>
      <c r="D81" s="84" t="s">
        <v>167</v>
      </c>
      <c r="E81" s="84" t="s">
        <v>121</v>
      </c>
      <c r="F81" s="84"/>
      <c r="G81" s="85">
        <f t="shared" si="11"/>
        <v>30080</v>
      </c>
      <c r="H81" s="85">
        <f t="shared" si="11"/>
        <v>30080</v>
      </c>
      <c r="I81" s="85">
        <f t="shared" si="11"/>
        <v>30080</v>
      </c>
    </row>
    <row r="82" spans="1:9" ht="47.25">
      <c r="A82" s="84" t="s">
        <v>214</v>
      </c>
      <c r="B82" s="82" t="s">
        <v>155</v>
      </c>
      <c r="C82" s="84" t="s">
        <v>94</v>
      </c>
      <c r="D82" s="84" t="s">
        <v>167</v>
      </c>
      <c r="E82" s="84" t="s">
        <v>154</v>
      </c>
      <c r="F82" s="84"/>
      <c r="G82" s="85">
        <f t="shared" si="11"/>
        <v>30080</v>
      </c>
      <c r="H82" s="85">
        <f t="shared" si="11"/>
        <v>30080</v>
      </c>
      <c r="I82" s="85">
        <f t="shared" si="11"/>
        <v>30080</v>
      </c>
    </row>
    <row r="83" spans="1:9" ht="15.75">
      <c r="A83" s="84" t="s">
        <v>215</v>
      </c>
      <c r="B83" s="82" t="s">
        <v>3</v>
      </c>
      <c r="C83" s="84" t="s">
        <v>94</v>
      </c>
      <c r="D83" s="84" t="s">
        <v>167</v>
      </c>
      <c r="E83" s="84" t="s">
        <v>193</v>
      </c>
      <c r="F83" s="84" t="s">
        <v>4</v>
      </c>
      <c r="G83" s="85">
        <f>G84</f>
        <v>30080</v>
      </c>
      <c r="H83" s="85">
        <f>H84</f>
        <v>30080</v>
      </c>
      <c r="I83" s="85">
        <f>I84</f>
        <v>30080</v>
      </c>
    </row>
    <row r="84" spans="1:9" ht="15.75">
      <c r="A84" s="84" t="s">
        <v>216</v>
      </c>
      <c r="B84" s="82" t="s">
        <v>12</v>
      </c>
      <c r="C84" s="84" t="s">
        <v>94</v>
      </c>
      <c r="D84" s="84" t="s">
        <v>167</v>
      </c>
      <c r="E84" s="84" t="s">
        <v>168</v>
      </c>
      <c r="F84" s="84" t="s">
        <v>11</v>
      </c>
      <c r="G84" s="85">
        <v>30080</v>
      </c>
      <c r="H84" s="85">
        <v>30080</v>
      </c>
      <c r="I84" s="85">
        <v>30080</v>
      </c>
    </row>
    <row r="85" spans="1:9" ht="15.75">
      <c r="A85" s="84" t="s">
        <v>217</v>
      </c>
      <c r="B85" s="87" t="s">
        <v>125</v>
      </c>
      <c r="C85" s="84"/>
      <c r="D85" s="84"/>
      <c r="E85" s="84"/>
      <c r="F85" s="84"/>
      <c r="G85" s="89">
        <v>0</v>
      </c>
      <c r="H85" s="89">
        <v>140000</v>
      </c>
      <c r="I85" s="89">
        <v>275000</v>
      </c>
    </row>
    <row r="86" spans="1:9" ht="15.75">
      <c r="A86" s="121" t="s">
        <v>218</v>
      </c>
      <c r="B86" s="87" t="s">
        <v>13</v>
      </c>
      <c r="C86" s="84"/>
      <c r="D86" s="84"/>
      <c r="E86" s="88"/>
      <c r="F86" s="84"/>
      <c r="G86" s="89">
        <f>G13+G41+G49+G56+G63+G73+G79+G85</f>
        <v>5853465.92</v>
      </c>
      <c r="H86" s="89">
        <f>H13+H41+H49+H56+H63+H73+H79+H85</f>
        <v>5023849</v>
      </c>
      <c r="I86" s="89">
        <f>I13+I41+I49+I56+I63+I73+I79+I85</f>
        <v>4951423</v>
      </c>
    </row>
    <row r="88" ht="15.75">
      <c r="G88" s="20"/>
    </row>
  </sheetData>
  <sheetProtection/>
  <mergeCells count="2">
    <mergeCell ref="A6:I6"/>
    <mergeCell ref="A7:I7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9"/>
  <sheetViews>
    <sheetView tabSelected="1" zoomScalePageLayoutView="0" workbookViewId="0" topLeftCell="A1">
      <selection activeCell="H4" sqref="H4"/>
    </sheetView>
  </sheetViews>
  <sheetFormatPr defaultColWidth="9.00390625" defaultRowHeight="12.75"/>
  <cols>
    <col min="1" max="1" width="3.625" style="31" customWidth="1"/>
    <col min="2" max="2" width="60.625" style="32" customWidth="1"/>
    <col min="3" max="3" width="13.625" style="33" customWidth="1"/>
    <col min="4" max="4" width="6.375" style="33" customWidth="1"/>
    <col min="5" max="5" width="8.75390625" style="33" customWidth="1"/>
    <col min="6" max="6" width="13.25390625" style="41" customWidth="1"/>
    <col min="7" max="7" width="14.00390625" style="35" bestFit="1" customWidth="1"/>
    <col min="8" max="8" width="15.875" style="35" customWidth="1"/>
    <col min="9" max="16384" width="9.125" style="35" customWidth="1"/>
  </cols>
  <sheetData>
    <row r="1" spans="4:8" ht="15.75">
      <c r="D1" s="34"/>
      <c r="F1" s="42"/>
      <c r="G1" s="137" t="s">
        <v>24</v>
      </c>
      <c r="H1" s="137"/>
    </row>
    <row r="2" spans="4:8" ht="15.75">
      <c r="D2" s="34"/>
      <c r="F2" s="43"/>
      <c r="G2" s="1" t="s">
        <v>199</v>
      </c>
      <c r="H2" s="1"/>
    </row>
    <row r="3" spans="4:8" ht="15.75">
      <c r="D3" s="36"/>
      <c r="F3" s="44"/>
      <c r="G3" s="1" t="s">
        <v>115</v>
      </c>
      <c r="H3" s="1"/>
    </row>
    <row r="4" spans="4:8" ht="15.75">
      <c r="D4" s="37"/>
      <c r="F4" s="45"/>
      <c r="G4" s="1" t="s">
        <v>200</v>
      </c>
      <c r="H4" s="1" t="s">
        <v>220</v>
      </c>
    </row>
    <row r="5" spans="4:8" ht="1.5" customHeight="1">
      <c r="D5" s="37"/>
      <c r="F5" s="45"/>
      <c r="G5" s="1"/>
      <c r="H5" s="1"/>
    </row>
    <row r="6" spans="1:8" ht="51" customHeight="1">
      <c r="A6" s="136" t="s">
        <v>169</v>
      </c>
      <c r="B6" s="136"/>
      <c r="C6" s="136"/>
      <c r="D6" s="136"/>
      <c r="E6" s="136"/>
      <c r="F6" s="136"/>
      <c r="G6" s="136"/>
      <c r="H6" s="136"/>
    </row>
    <row r="7" spans="1:8" ht="14.25" customHeight="1">
      <c r="A7" s="135"/>
      <c r="B7" s="135"/>
      <c r="C7" s="135"/>
      <c r="D7" s="135"/>
      <c r="E7" s="135"/>
      <c r="F7" s="135"/>
      <c r="G7" s="135"/>
      <c r="H7" s="135"/>
    </row>
    <row r="8" spans="1:6" ht="16.5" customHeight="1">
      <c r="A8" s="39"/>
      <c r="B8" s="38"/>
      <c r="C8" s="38"/>
      <c r="D8" s="38"/>
      <c r="E8" s="38"/>
      <c r="F8" s="46"/>
    </row>
    <row r="9" ht="12.75">
      <c r="H9" s="40" t="s">
        <v>76</v>
      </c>
    </row>
    <row r="10" spans="1:8" ht="51">
      <c r="A10" s="27" t="s">
        <v>51</v>
      </c>
      <c r="B10" s="27" t="s">
        <v>33</v>
      </c>
      <c r="C10" s="28" t="s">
        <v>14</v>
      </c>
      <c r="D10" s="28" t="s">
        <v>15</v>
      </c>
      <c r="E10" s="28" t="s">
        <v>35</v>
      </c>
      <c r="F10" s="47" t="s">
        <v>139</v>
      </c>
      <c r="G10" s="29" t="s">
        <v>159</v>
      </c>
      <c r="H10" s="29" t="s">
        <v>170</v>
      </c>
    </row>
    <row r="11" spans="1:8" ht="12.75">
      <c r="A11" s="30" t="s">
        <v>54</v>
      </c>
      <c r="B11" s="28" t="s">
        <v>55</v>
      </c>
      <c r="C11" s="30" t="s">
        <v>56</v>
      </c>
      <c r="D11" s="28" t="s">
        <v>57</v>
      </c>
      <c r="E11" s="30" t="s">
        <v>58</v>
      </c>
      <c r="F11" s="28" t="s">
        <v>59</v>
      </c>
      <c r="G11" s="30" t="s">
        <v>60</v>
      </c>
      <c r="H11" s="28" t="s">
        <v>64</v>
      </c>
    </row>
    <row r="12" spans="1:8" ht="42.75">
      <c r="A12" s="28" t="s">
        <v>54</v>
      </c>
      <c r="B12" s="54" t="s">
        <v>157</v>
      </c>
      <c r="C12" s="59" t="s">
        <v>121</v>
      </c>
      <c r="D12" s="59" t="s">
        <v>36</v>
      </c>
      <c r="E12" s="59" t="s">
        <v>36</v>
      </c>
      <c r="F12" s="60">
        <f>F13+F24+F30+F36</f>
        <v>746632</v>
      </c>
      <c r="G12" s="60">
        <f>G13+G24+G30+G36</f>
        <v>680511</v>
      </c>
      <c r="H12" s="60">
        <f>H13+H24+H30+H36</f>
        <v>685411</v>
      </c>
    </row>
    <row r="13" spans="1:8" ht="45">
      <c r="A13" s="28" t="s">
        <v>55</v>
      </c>
      <c r="B13" s="61" t="s">
        <v>138</v>
      </c>
      <c r="C13" s="64" t="s">
        <v>124</v>
      </c>
      <c r="D13" s="64"/>
      <c r="E13" s="64"/>
      <c r="F13" s="65">
        <f>F14+F19</f>
        <v>400000</v>
      </c>
      <c r="G13" s="65">
        <f>G14+G19</f>
        <v>400000</v>
      </c>
      <c r="H13" s="65">
        <f>H14+H19</f>
        <v>400000</v>
      </c>
    </row>
    <row r="14" spans="1:8" ht="15">
      <c r="A14" s="28" t="s">
        <v>56</v>
      </c>
      <c r="B14" s="56" t="s">
        <v>130</v>
      </c>
      <c r="C14" s="53" t="s">
        <v>140</v>
      </c>
      <c r="D14" s="53"/>
      <c r="E14" s="53"/>
      <c r="F14" s="66">
        <f>F15</f>
        <v>300000</v>
      </c>
      <c r="G14" s="66">
        <f aca="true" t="shared" si="0" ref="G14:H17">G15</f>
        <v>300000</v>
      </c>
      <c r="H14" s="66">
        <f t="shared" si="0"/>
        <v>300000</v>
      </c>
    </row>
    <row r="15" spans="1:8" ht="30">
      <c r="A15" s="28" t="s">
        <v>57</v>
      </c>
      <c r="B15" s="56" t="s">
        <v>131</v>
      </c>
      <c r="C15" s="53" t="s">
        <v>140</v>
      </c>
      <c r="D15" s="53" t="s">
        <v>42</v>
      </c>
      <c r="E15" s="53"/>
      <c r="F15" s="66">
        <f>F16</f>
        <v>300000</v>
      </c>
      <c r="G15" s="66">
        <f t="shared" si="0"/>
        <v>300000</v>
      </c>
      <c r="H15" s="66">
        <f t="shared" si="0"/>
        <v>300000</v>
      </c>
    </row>
    <row r="16" spans="1:8" ht="30">
      <c r="A16" s="28" t="s">
        <v>58</v>
      </c>
      <c r="B16" s="56" t="s">
        <v>43</v>
      </c>
      <c r="C16" s="53" t="s">
        <v>140</v>
      </c>
      <c r="D16" s="53" t="s">
        <v>44</v>
      </c>
      <c r="E16" s="53"/>
      <c r="F16" s="66">
        <f>F17</f>
        <v>300000</v>
      </c>
      <c r="G16" s="66">
        <f t="shared" si="0"/>
        <v>300000</v>
      </c>
      <c r="H16" s="66">
        <f t="shared" si="0"/>
        <v>300000</v>
      </c>
    </row>
    <row r="17" spans="1:8" ht="15">
      <c r="A17" s="28" t="s">
        <v>59</v>
      </c>
      <c r="B17" s="56" t="s">
        <v>70</v>
      </c>
      <c r="C17" s="53" t="s">
        <v>140</v>
      </c>
      <c r="D17" s="53" t="s">
        <v>44</v>
      </c>
      <c r="E17" s="53" t="s">
        <v>71</v>
      </c>
      <c r="F17" s="66">
        <f>F18</f>
        <v>300000</v>
      </c>
      <c r="G17" s="66">
        <f t="shared" si="0"/>
        <v>300000</v>
      </c>
      <c r="H17" s="66">
        <f t="shared" si="0"/>
        <v>300000</v>
      </c>
    </row>
    <row r="18" spans="1:8" ht="15">
      <c r="A18" s="28" t="s">
        <v>60</v>
      </c>
      <c r="B18" s="56" t="s">
        <v>196</v>
      </c>
      <c r="C18" s="53" t="s">
        <v>140</v>
      </c>
      <c r="D18" s="53" t="s">
        <v>44</v>
      </c>
      <c r="E18" s="53" t="s">
        <v>7</v>
      </c>
      <c r="F18" s="66">
        <f>'прил 4'!G69</f>
        <v>300000</v>
      </c>
      <c r="G18" s="66">
        <f>'прил 4'!H69</f>
        <v>300000</v>
      </c>
      <c r="H18" s="66">
        <f>'прил 4'!I69</f>
        <v>300000</v>
      </c>
    </row>
    <row r="19" spans="1:8" ht="15.75">
      <c r="A19" s="28" t="s">
        <v>64</v>
      </c>
      <c r="B19" s="82" t="s">
        <v>141</v>
      </c>
      <c r="C19" s="53" t="s">
        <v>150</v>
      </c>
      <c r="D19" s="53"/>
      <c r="E19" s="53"/>
      <c r="F19" s="66">
        <f>F20</f>
        <v>100000</v>
      </c>
      <c r="G19" s="66">
        <f aca="true" t="shared" si="1" ref="G19:H22">G20</f>
        <v>100000</v>
      </c>
      <c r="H19" s="66">
        <f t="shared" si="1"/>
        <v>100000</v>
      </c>
    </row>
    <row r="20" spans="1:8" ht="30">
      <c r="A20" s="28" t="s">
        <v>65</v>
      </c>
      <c r="B20" s="56" t="s">
        <v>131</v>
      </c>
      <c r="C20" s="53" t="s">
        <v>150</v>
      </c>
      <c r="D20" s="53" t="s">
        <v>42</v>
      </c>
      <c r="E20" s="53"/>
      <c r="F20" s="66">
        <f>F21</f>
        <v>100000</v>
      </c>
      <c r="G20" s="66">
        <f t="shared" si="1"/>
        <v>100000</v>
      </c>
      <c r="H20" s="66">
        <f t="shared" si="1"/>
        <v>100000</v>
      </c>
    </row>
    <row r="21" spans="1:8" ht="30">
      <c r="A21" s="28" t="s">
        <v>66</v>
      </c>
      <c r="B21" s="56" t="s">
        <v>43</v>
      </c>
      <c r="C21" s="53" t="s">
        <v>150</v>
      </c>
      <c r="D21" s="53" t="s">
        <v>44</v>
      </c>
      <c r="E21" s="53"/>
      <c r="F21" s="66">
        <f>F22</f>
        <v>100000</v>
      </c>
      <c r="G21" s="66">
        <f t="shared" si="1"/>
        <v>100000</v>
      </c>
      <c r="H21" s="66">
        <f t="shared" si="1"/>
        <v>100000</v>
      </c>
    </row>
    <row r="22" spans="1:8" ht="15">
      <c r="A22" s="28" t="s">
        <v>67</v>
      </c>
      <c r="B22" s="56" t="s">
        <v>70</v>
      </c>
      <c r="C22" s="53" t="s">
        <v>150</v>
      </c>
      <c r="D22" s="53" t="s">
        <v>44</v>
      </c>
      <c r="E22" s="53" t="s">
        <v>71</v>
      </c>
      <c r="F22" s="66">
        <f>F23</f>
        <v>100000</v>
      </c>
      <c r="G22" s="66">
        <f t="shared" si="1"/>
        <v>100000</v>
      </c>
      <c r="H22" s="66">
        <f t="shared" si="1"/>
        <v>100000</v>
      </c>
    </row>
    <row r="23" spans="1:8" ht="15">
      <c r="A23" s="28" t="s">
        <v>68</v>
      </c>
      <c r="B23" s="56" t="s">
        <v>196</v>
      </c>
      <c r="C23" s="53" t="s">
        <v>150</v>
      </c>
      <c r="D23" s="53" t="s">
        <v>44</v>
      </c>
      <c r="E23" s="53" t="s">
        <v>7</v>
      </c>
      <c r="F23" s="66">
        <f>'прил 4'!G72</f>
        <v>100000</v>
      </c>
      <c r="G23" s="66">
        <f>'прил 4'!H72</f>
        <v>100000</v>
      </c>
      <c r="H23" s="66">
        <f>'прил 4'!I72</f>
        <v>100000</v>
      </c>
    </row>
    <row r="24" spans="1:8" ht="50.25" customHeight="1">
      <c r="A24" s="28" t="s">
        <v>77</v>
      </c>
      <c r="B24" s="61" t="s">
        <v>1</v>
      </c>
      <c r="C24" s="64" t="s">
        <v>122</v>
      </c>
      <c r="D24" s="64"/>
      <c r="E24" s="64"/>
      <c r="F24" s="65">
        <f>F25</f>
        <v>246131</v>
      </c>
      <c r="G24" s="65">
        <f aca="true" t="shared" si="2" ref="G24:H28">G25</f>
        <v>250431</v>
      </c>
      <c r="H24" s="65">
        <f t="shared" si="2"/>
        <v>255331</v>
      </c>
    </row>
    <row r="25" spans="1:8" ht="15">
      <c r="A25" s="28" t="s">
        <v>84</v>
      </c>
      <c r="B25" s="118" t="str">
        <f>'прил 4'!B60</f>
        <v>Содержание автомобильных дорог и сооружений</v>
      </c>
      <c r="C25" s="53" t="s">
        <v>123</v>
      </c>
      <c r="D25" s="53"/>
      <c r="E25" s="64"/>
      <c r="F25" s="66">
        <f>F26</f>
        <v>246131</v>
      </c>
      <c r="G25" s="66">
        <f t="shared" si="2"/>
        <v>250431</v>
      </c>
      <c r="H25" s="66">
        <f t="shared" si="2"/>
        <v>255331</v>
      </c>
    </row>
    <row r="26" spans="1:8" ht="30">
      <c r="A26" s="28" t="s">
        <v>85</v>
      </c>
      <c r="B26" s="56" t="s">
        <v>131</v>
      </c>
      <c r="C26" s="53" t="s">
        <v>123</v>
      </c>
      <c r="D26" s="53" t="s">
        <v>42</v>
      </c>
      <c r="E26" s="53"/>
      <c r="F26" s="66">
        <f>F27</f>
        <v>246131</v>
      </c>
      <c r="G26" s="66">
        <f t="shared" si="2"/>
        <v>250431</v>
      </c>
      <c r="H26" s="66">
        <f t="shared" si="2"/>
        <v>255331</v>
      </c>
    </row>
    <row r="27" spans="1:8" ht="30">
      <c r="A27" s="28" t="s">
        <v>86</v>
      </c>
      <c r="B27" s="56" t="s">
        <v>43</v>
      </c>
      <c r="C27" s="53" t="s">
        <v>123</v>
      </c>
      <c r="D27" s="53" t="s">
        <v>44</v>
      </c>
      <c r="E27" s="53"/>
      <c r="F27" s="66">
        <f>F28</f>
        <v>246131</v>
      </c>
      <c r="G27" s="66">
        <f t="shared" si="2"/>
        <v>250431</v>
      </c>
      <c r="H27" s="66">
        <f t="shared" si="2"/>
        <v>255331</v>
      </c>
    </row>
    <row r="28" spans="1:8" ht="15">
      <c r="A28" s="28" t="s">
        <v>78</v>
      </c>
      <c r="B28" s="55" t="s">
        <v>49</v>
      </c>
      <c r="C28" s="53" t="s">
        <v>123</v>
      </c>
      <c r="D28" s="53" t="s">
        <v>44</v>
      </c>
      <c r="E28" s="53" t="s">
        <v>50</v>
      </c>
      <c r="F28" s="66">
        <f>F29</f>
        <v>246131</v>
      </c>
      <c r="G28" s="66">
        <f t="shared" si="2"/>
        <v>250431</v>
      </c>
      <c r="H28" s="66">
        <f t="shared" si="2"/>
        <v>255331</v>
      </c>
    </row>
    <row r="29" spans="1:8" ht="15">
      <c r="A29" s="28" t="s">
        <v>87</v>
      </c>
      <c r="B29" s="112" t="s">
        <v>9</v>
      </c>
      <c r="C29" s="53" t="s">
        <v>123</v>
      </c>
      <c r="D29" s="53" t="s">
        <v>44</v>
      </c>
      <c r="E29" s="53" t="s">
        <v>6</v>
      </c>
      <c r="F29" s="66">
        <f>'прил 4'!G62</f>
        <v>246131</v>
      </c>
      <c r="G29" s="66">
        <f>'прил 4'!H62</f>
        <v>250431</v>
      </c>
      <c r="H29" s="66">
        <f>'прил 4'!I62</f>
        <v>255331</v>
      </c>
    </row>
    <row r="30" spans="1:8" ht="45">
      <c r="A30" s="28" t="s">
        <v>79</v>
      </c>
      <c r="B30" s="127" t="s">
        <v>208</v>
      </c>
      <c r="C30" s="64" t="s">
        <v>209</v>
      </c>
      <c r="D30" s="64"/>
      <c r="E30" s="64"/>
      <c r="F30" s="60">
        <f>F31</f>
        <v>70421</v>
      </c>
      <c r="G30" s="60">
        <f>G31</f>
        <v>0</v>
      </c>
      <c r="H30" s="60">
        <f>H31</f>
        <v>0</v>
      </c>
    </row>
    <row r="31" spans="1:8" ht="15.75">
      <c r="A31" s="28" t="s">
        <v>88</v>
      </c>
      <c r="B31" s="82" t="s">
        <v>219</v>
      </c>
      <c r="C31" s="53" t="s">
        <v>209</v>
      </c>
      <c r="D31" s="53"/>
      <c r="E31" s="53"/>
      <c r="F31" s="66">
        <v>70421</v>
      </c>
      <c r="G31" s="66">
        <v>0</v>
      </c>
      <c r="H31" s="66">
        <v>0</v>
      </c>
    </row>
    <row r="32" spans="1:8" ht="31.5">
      <c r="A32" s="28" t="s">
        <v>89</v>
      </c>
      <c r="B32" s="82" t="s">
        <v>131</v>
      </c>
      <c r="C32" s="128" t="s">
        <v>211</v>
      </c>
      <c r="D32" s="53"/>
      <c r="E32" s="53"/>
      <c r="F32" s="66">
        <v>70421</v>
      </c>
      <c r="G32" s="66">
        <v>0</v>
      </c>
      <c r="H32" s="66">
        <v>0</v>
      </c>
    </row>
    <row r="33" spans="1:8" ht="30">
      <c r="A33" s="28" t="s">
        <v>90</v>
      </c>
      <c r="B33" s="56" t="s">
        <v>131</v>
      </c>
      <c r="C33" s="128" t="s">
        <v>211</v>
      </c>
      <c r="D33" s="53" t="s">
        <v>42</v>
      </c>
      <c r="E33" s="53"/>
      <c r="F33" s="66">
        <v>70421</v>
      </c>
      <c r="G33" s="66">
        <v>0</v>
      </c>
      <c r="H33" s="66">
        <v>0</v>
      </c>
    </row>
    <row r="34" spans="1:8" ht="30">
      <c r="A34" s="28" t="s">
        <v>91</v>
      </c>
      <c r="B34" s="56" t="str">
        <f>'[1]прил 6'!B51</f>
        <v>Иные закупки товаров, работ и услуг для обеспечения государственных (муниципальных) нужд</v>
      </c>
      <c r="C34" s="128" t="s">
        <v>211</v>
      </c>
      <c r="D34" s="53" t="s">
        <v>44</v>
      </c>
      <c r="E34" s="53" t="s">
        <v>203</v>
      </c>
      <c r="F34" s="66">
        <v>70421</v>
      </c>
      <c r="G34" s="66">
        <v>0</v>
      </c>
      <c r="H34" s="66">
        <v>0</v>
      </c>
    </row>
    <row r="35" spans="1:8" ht="30">
      <c r="A35" s="28" t="s">
        <v>92</v>
      </c>
      <c r="B35" s="56" t="str">
        <f>'[1]прил 6'!B52</f>
        <v>НАЦИОНАЛЬНАЯ БЕЗОПАСНОСТЬ И ПРАВООХРАНИТЕЛЬНАЯ ДЕЯТЕЛЬНОСТЬ</v>
      </c>
      <c r="C35" s="128" t="s">
        <v>211</v>
      </c>
      <c r="D35" s="53" t="s">
        <v>44</v>
      </c>
      <c r="E35" s="53" t="s">
        <v>205</v>
      </c>
      <c r="F35" s="66">
        <f>'прил 4'!G55</f>
        <v>70421</v>
      </c>
      <c r="G35" s="66">
        <f>'прил 4'!H55</f>
        <v>0</v>
      </c>
      <c r="H35" s="66">
        <f>'прил 4'!I55</f>
        <v>0</v>
      </c>
    </row>
    <row r="36" spans="1:8" ht="30">
      <c r="A36" s="28" t="s">
        <v>93</v>
      </c>
      <c r="B36" s="61" t="s">
        <v>155</v>
      </c>
      <c r="C36" s="64" t="s">
        <v>154</v>
      </c>
      <c r="D36" s="53"/>
      <c r="E36" s="67"/>
      <c r="F36" s="77">
        <f>F37</f>
        <v>30080</v>
      </c>
      <c r="G36" s="77">
        <f aca="true" t="shared" si="3" ref="G36:H39">G37</f>
        <v>30080</v>
      </c>
      <c r="H36" s="77">
        <f t="shared" si="3"/>
        <v>30080</v>
      </c>
    </row>
    <row r="37" spans="1:8" ht="15.75">
      <c r="A37" s="28" t="s">
        <v>95</v>
      </c>
      <c r="B37" s="82" t="s">
        <v>3</v>
      </c>
      <c r="C37" s="53" t="s">
        <v>193</v>
      </c>
      <c r="D37" s="53" t="s">
        <v>4</v>
      </c>
      <c r="E37" s="67"/>
      <c r="F37" s="68">
        <f>F38</f>
        <v>30080</v>
      </c>
      <c r="G37" s="68">
        <f t="shared" si="3"/>
        <v>30080</v>
      </c>
      <c r="H37" s="68">
        <f t="shared" si="3"/>
        <v>30080</v>
      </c>
    </row>
    <row r="38" spans="1:8" ht="15.75">
      <c r="A38" s="28" t="s">
        <v>80</v>
      </c>
      <c r="B38" s="82" t="s">
        <v>12</v>
      </c>
      <c r="C38" s="53" t="s">
        <v>193</v>
      </c>
      <c r="D38" s="53" t="s">
        <v>11</v>
      </c>
      <c r="E38" s="67"/>
      <c r="F38" s="68">
        <f>F39</f>
        <v>30080</v>
      </c>
      <c r="G38" s="68">
        <f t="shared" si="3"/>
        <v>30080</v>
      </c>
      <c r="H38" s="68">
        <f t="shared" si="3"/>
        <v>30080</v>
      </c>
    </row>
    <row r="39" spans="1:8" ht="15">
      <c r="A39" s="28" t="s">
        <v>81</v>
      </c>
      <c r="B39" s="56" t="s">
        <v>151</v>
      </c>
      <c r="C39" s="53" t="s">
        <v>193</v>
      </c>
      <c r="D39" s="53" t="s">
        <v>11</v>
      </c>
      <c r="E39" s="67" t="s">
        <v>19</v>
      </c>
      <c r="F39" s="68">
        <f>F40</f>
        <v>30080</v>
      </c>
      <c r="G39" s="68">
        <f t="shared" si="3"/>
        <v>30080</v>
      </c>
      <c r="H39" s="68">
        <f t="shared" si="3"/>
        <v>30080</v>
      </c>
    </row>
    <row r="40" spans="1:8" ht="15">
      <c r="A40" s="28" t="s">
        <v>96</v>
      </c>
      <c r="B40" s="56" t="s">
        <v>152</v>
      </c>
      <c r="C40" s="53" t="s">
        <v>193</v>
      </c>
      <c r="D40" s="53" t="s">
        <v>11</v>
      </c>
      <c r="E40" s="67" t="s">
        <v>167</v>
      </c>
      <c r="F40" s="68">
        <f>'прил 4'!G84</f>
        <v>30080</v>
      </c>
      <c r="G40" s="68">
        <f>'прил 4'!H84</f>
        <v>30080</v>
      </c>
      <c r="H40" s="68">
        <f>'прил 4'!I84</f>
        <v>30080</v>
      </c>
    </row>
    <row r="41" spans="1:8" ht="32.25" customHeight="1">
      <c r="A41" s="28" t="s">
        <v>97</v>
      </c>
      <c r="B41" s="61" t="s">
        <v>73</v>
      </c>
      <c r="C41" s="62" t="s">
        <v>116</v>
      </c>
      <c r="D41" s="62"/>
      <c r="E41" s="62"/>
      <c r="F41" s="63">
        <f>F42</f>
        <v>5106833.92</v>
      </c>
      <c r="G41" s="63">
        <f>G42</f>
        <v>4203338</v>
      </c>
      <c r="H41" s="63">
        <f>H42</f>
        <v>3991012</v>
      </c>
    </row>
    <row r="42" spans="1:8" ht="30">
      <c r="A42" s="28" t="s">
        <v>98</v>
      </c>
      <c r="B42" s="56" t="s">
        <v>72</v>
      </c>
      <c r="C42" s="53" t="s">
        <v>117</v>
      </c>
      <c r="D42" s="53" t="s">
        <v>36</v>
      </c>
      <c r="E42" s="67"/>
      <c r="F42" s="68">
        <f>F43+F48+F52+F56+F61+F70+F75</f>
        <v>5106833.92</v>
      </c>
      <c r="G42" s="68">
        <f>G43+G48+G52+G56+G61+G70+G75</f>
        <v>4203338</v>
      </c>
      <c r="H42" s="68">
        <f>H43+H48+H52+H56+H61+H70+H75</f>
        <v>3991012</v>
      </c>
    </row>
    <row r="43" spans="1:8" ht="60">
      <c r="A43" s="28" t="s">
        <v>99</v>
      </c>
      <c r="B43" s="56" t="s">
        <v>38</v>
      </c>
      <c r="C43" s="53" t="s">
        <v>117</v>
      </c>
      <c r="D43" s="53" t="s">
        <v>39</v>
      </c>
      <c r="E43" s="67"/>
      <c r="F43" s="68">
        <f aca="true" t="shared" si="4" ref="F43:H44">F44</f>
        <v>3450742</v>
      </c>
      <c r="G43" s="68">
        <f t="shared" si="4"/>
        <v>3518179</v>
      </c>
      <c r="H43" s="68">
        <f t="shared" si="4"/>
        <v>3547226</v>
      </c>
    </row>
    <row r="44" spans="1:8" ht="30">
      <c r="A44" s="28" t="s">
        <v>100</v>
      </c>
      <c r="B44" s="56" t="s">
        <v>40</v>
      </c>
      <c r="C44" s="53" t="s">
        <v>117</v>
      </c>
      <c r="D44" s="53" t="s">
        <v>41</v>
      </c>
      <c r="E44" s="67"/>
      <c r="F44" s="68">
        <f t="shared" si="4"/>
        <v>3450742</v>
      </c>
      <c r="G44" s="68">
        <f t="shared" si="4"/>
        <v>3518179</v>
      </c>
      <c r="H44" s="68">
        <f t="shared" si="4"/>
        <v>3547226</v>
      </c>
    </row>
    <row r="45" spans="1:8" ht="15">
      <c r="A45" s="28" t="s">
        <v>101</v>
      </c>
      <c r="B45" s="69" t="s">
        <v>37</v>
      </c>
      <c r="C45" s="53" t="s">
        <v>117</v>
      </c>
      <c r="D45" s="53" t="s">
        <v>41</v>
      </c>
      <c r="E45" s="67" t="s">
        <v>62</v>
      </c>
      <c r="F45" s="68">
        <f>F46+F47</f>
        <v>3450742</v>
      </c>
      <c r="G45" s="68">
        <f>G46+G47</f>
        <v>3518179</v>
      </c>
      <c r="H45" s="68">
        <f>H46+H47</f>
        <v>3547226</v>
      </c>
    </row>
    <row r="46" spans="1:8" ht="30">
      <c r="A46" s="28" t="s">
        <v>102</v>
      </c>
      <c r="B46" s="70" t="s">
        <v>30</v>
      </c>
      <c r="C46" s="53" t="s">
        <v>117</v>
      </c>
      <c r="D46" s="53" t="s">
        <v>41</v>
      </c>
      <c r="E46" s="67" t="s">
        <v>63</v>
      </c>
      <c r="F46" s="68">
        <f>'прил 4'!G18</f>
        <v>940040</v>
      </c>
      <c r="G46" s="68">
        <f>'прил 4'!H18</f>
        <v>968241</v>
      </c>
      <c r="H46" s="68">
        <f>'прил 4'!I18</f>
        <v>997288</v>
      </c>
    </row>
    <row r="47" spans="1:8" ht="45">
      <c r="A47" s="28" t="s">
        <v>103</v>
      </c>
      <c r="B47" s="70" t="s">
        <v>31</v>
      </c>
      <c r="C47" s="53" t="s">
        <v>117</v>
      </c>
      <c r="D47" s="53" t="s">
        <v>41</v>
      </c>
      <c r="E47" s="67" t="s">
        <v>48</v>
      </c>
      <c r="F47" s="68">
        <f>'прил 4'!G23</f>
        <v>2510702</v>
      </c>
      <c r="G47" s="68">
        <f>'прил 4'!H23</f>
        <v>2549938</v>
      </c>
      <c r="H47" s="68">
        <f>'прил 4'!I23</f>
        <v>2549938</v>
      </c>
    </row>
    <row r="48" spans="1:8" ht="30">
      <c r="A48" s="28" t="s">
        <v>104</v>
      </c>
      <c r="B48" s="56" t="s">
        <v>153</v>
      </c>
      <c r="C48" s="53" t="s">
        <v>117</v>
      </c>
      <c r="D48" s="53" t="s">
        <v>42</v>
      </c>
      <c r="E48" s="67"/>
      <c r="F48" s="68">
        <f>F49</f>
        <v>1424519.92</v>
      </c>
      <c r="G48" s="68">
        <f aca="true" t="shared" si="5" ref="G48:H50">G49</f>
        <v>448896</v>
      </c>
      <c r="H48" s="68">
        <f t="shared" si="5"/>
        <v>300418</v>
      </c>
    </row>
    <row r="49" spans="1:8" ht="30">
      <c r="A49" s="28" t="s">
        <v>105</v>
      </c>
      <c r="B49" s="56" t="s">
        <v>43</v>
      </c>
      <c r="C49" s="53" t="s">
        <v>117</v>
      </c>
      <c r="D49" s="53" t="s">
        <v>44</v>
      </c>
      <c r="E49" s="67"/>
      <c r="F49" s="68">
        <f>F50</f>
        <v>1424519.92</v>
      </c>
      <c r="G49" s="68">
        <f t="shared" si="5"/>
        <v>448896</v>
      </c>
      <c r="H49" s="68">
        <f t="shared" si="5"/>
        <v>300418</v>
      </c>
    </row>
    <row r="50" spans="1:8" ht="15">
      <c r="A50" s="28" t="s">
        <v>112</v>
      </c>
      <c r="B50" s="69" t="s">
        <v>37</v>
      </c>
      <c r="C50" s="53" t="s">
        <v>117</v>
      </c>
      <c r="D50" s="53" t="s">
        <v>44</v>
      </c>
      <c r="E50" s="67" t="s">
        <v>62</v>
      </c>
      <c r="F50" s="68">
        <f>F51</f>
        <v>1424519.92</v>
      </c>
      <c r="G50" s="68">
        <f t="shared" si="5"/>
        <v>448896</v>
      </c>
      <c r="H50" s="68">
        <f t="shared" si="5"/>
        <v>300418</v>
      </c>
    </row>
    <row r="51" spans="1:8" ht="45">
      <c r="A51" s="28" t="s">
        <v>82</v>
      </c>
      <c r="B51" s="70" t="s">
        <v>31</v>
      </c>
      <c r="C51" s="53" t="s">
        <v>117</v>
      </c>
      <c r="D51" s="53" t="s">
        <v>44</v>
      </c>
      <c r="E51" s="67" t="s">
        <v>48</v>
      </c>
      <c r="F51" s="68">
        <f>'прил 4'!G25</f>
        <v>1424519.92</v>
      </c>
      <c r="G51" s="68">
        <f>'прил 4'!H25</f>
        <v>448896</v>
      </c>
      <c r="H51" s="68">
        <f>'прил 4'!I25</f>
        <v>300418</v>
      </c>
    </row>
    <row r="52" spans="1:8" ht="15">
      <c r="A52" s="28" t="s">
        <v>106</v>
      </c>
      <c r="B52" s="56" t="s">
        <v>3</v>
      </c>
      <c r="C52" s="53" t="s">
        <v>117</v>
      </c>
      <c r="D52" s="53" t="s">
        <v>4</v>
      </c>
      <c r="E52" s="67"/>
      <c r="F52" s="68">
        <f>F53</f>
        <v>98168</v>
      </c>
      <c r="G52" s="68">
        <f aca="true" t="shared" si="6" ref="G52:H54">G53</f>
        <v>98168</v>
      </c>
      <c r="H52" s="68">
        <f t="shared" si="6"/>
        <v>98168</v>
      </c>
    </row>
    <row r="53" spans="1:8" ht="15">
      <c r="A53" s="28" t="s">
        <v>83</v>
      </c>
      <c r="B53" s="56" t="s">
        <v>12</v>
      </c>
      <c r="C53" s="53" t="s">
        <v>117</v>
      </c>
      <c r="D53" s="53" t="s">
        <v>11</v>
      </c>
      <c r="E53" s="67"/>
      <c r="F53" s="68">
        <f>F54</f>
        <v>98168</v>
      </c>
      <c r="G53" s="68">
        <f t="shared" si="6"/>
        <v>98168</v>
      </c>
      <c r="H53" s="68">
        <f t="shared" si="6"/>
        <v>98168</v>
      </c>
    </row>
    <row r="54" spans="1:8" ht="15">
      <c r="A54" s="28" t="s">
        <v>179</v>
      </c>
      <c r="B54" s="69" t="s">
        <v>37</v>
      </c>
      <c r="C54" s="53" t="s">
        <v>117</v>
      </c>
      <c r="D54" s="53" t="s">
        <v>11</v>
      </c>
      <c r="E54" s="67" t="s">
        <v>62</v>
      </c>
      <c r="F54" s="68">
        <f>F55</f>
        <v>98168</v>
      </c>
      <c r="G54" s="68">
        <f t="shared" si="6"/>
        <v>98168</v>
      </c>
      <c r="H54" s="68">
        <f t="shared" si="6"/>
        <v>98168</v>
      </c>
    </row>
    <row r="55" spans="1:8" ht="45">
      <c r="A55" s="28" t="s">
        <v>180</v>
      </c>
      <c r="B55" s="112" t="s">
        <v>2</v>
      </c>
      <c r="C55" s="53" t="s">
        <v>117</v>
      </c>
      <c r="D55" s="53" t="s">
        <v>11</v>
      </c>
      <c r="E55" s="67" t="s">
        <v>69</v>
      </c>
      <c r="F55" s="68">
        <f>'прил 4'!G28</f>
        <v>98168</v>
      </c>
      <c r="G55" s="68">
        <f>'прил 4'!H28</f>
        <v>98168</v>
      </c>
      <c r="H55" s="68">
        <f>'прил 4'!I28</f>
        <v>98168</v>
      </c>
    </row>
    <row r="56" spans="1:8" ht="15">
      <c r="A56" s="28" t="s">
        <v>181</v>
      </c>
      <c r="B56" s="56" t="s">
        <v>74</v>
      </c>
      <c r="C56" s="53" t="s">
        <v>118</v>
      </c>
      <c r="D56" s="53"/>
      <c r="E56" s="67"/>
      <c r="F56" s="68">
        <f>F57</f>
        <v>5000</v>
      </c>
      <c r="G56" s="68">
        <f aca="true" t="shared" si="7" ref="G56:H59">G57</f>
        <v>5000</v>
      </c>
      <c r="H56" s="68">
        <f t="shared" si="7"/>
        <v>5000</v>
      </c>
    </row>
    <row r="57" spans="1:8" ht="15">
      <c r="A57" s="28" t="s">
        <v>182</v>
      </c>
      <c r="B57" s="57" t="s">
        <v>45</v>
      </c>
      <c r="C57" s="53" t="s">
        <v>118</v>
      </c>
      <c r="D57" s="53" t="s">
        <v>46</v>
      </c>
      <c r="E57" s="67"/>
      <c r="F57" s="68">
        <f>F58</f>
        <v>5000</v>
      </c>
      <c r="G57" s="68">
        <f t="shared" si="7"/>
        <v>5000</v>
      </c>
      <c r="H57" s="68">
        <f t="shared" si="7"/>
        <v>5000</v>
      </c>
    </row>
    <row r="58" spans="1:8" ht="15">
      <c r="A58" s="28" t="s">
        <v>183</v>
      </c>
      <c r="B58" s="58" t="s">
        <v>0</v>
      </c>
      <c r="C58" s="53" t="s">
        <v>118</v>
      </c>
      <c r="D58" s="53" t="s">
        <v>10</v>
      </c>
      <c r="E58" s="67"/>
      <c r="F58" s="68">
        <f>F59</f>
        <v>5000</v>
      </c>
      <c r="G58" s="68">
        <f t="shared" si="7"/>
        <v>5000</v>
      </c>
      <c r="H58" s="68">
        <f t="shared" si="7"/>
        <v>5000</v>
      </c>
    </row>
    <row r="59" spans="1:8" ht="15">
      <c r="A59" s="28" t="s">
        <v>184</v>
      </c>
      <c r="B59" s="69" t="s">
        <v>37</v>
      </c>
      <c r="C59" s="53" t="s">
        <v>118</v>
      </c>
      <c r="D59" s="53" t="s">
        <v>10</v>
      </c>
      <c r="E59" s="67" t="s">
        <v>62</v>
      </c>
      <c r="F59" s="68">
        <f>F60</f>
        <v>5000</v>
      </c>
      <c r="G59" s="68">
        <f t="shared" si="7"/>
        <v>5000</v>
      </c>
      <c r="H59" s="68">
        <f t="shared" si="7"/>
        <v>5000</v>
      </c>
    </row>
    <row r="60" spans="1:8" ht="15">
      <c r="A60" s="28" t="s">
        <v>185</v>
      </c>
      <c r="B60" s="71" t="s">
        <v>75</v>
      </c>
      <c r="C60" s="53" t="s">
        <v>118</v>
      </c>
      <c r="D60" s="53" t="s">
        <v>10</v>
      </c>
      <c r="E60" s="67" t="s">
        <v>20</v>
      </c>
      <c r="F60" s="68">
        <f>'прил 4'!G35</f>
        <v>5000</v>
      </c>
      <c r="G60" s="68">
        <f>'прил 4'!H35</f>
        <v>5000</v>
      </c>
      <c r="H60" s="68">
        <f>'прил 4'!I35</f>
        <v>5000</v>
      </c>
    </row>
    <row r="61" spans="1:8" ht="30">
      <c r="A61" s="28" t="s">
        <v>186</v>
      </c>
      <c r="B61" s="56" t="s">
        <v>129</v>
      </c>
      <c r="C61" s="53" t="s">
        <v>120</v>
      </c>
      <c r="D61" s="53"/>
      <c r="E61" s="67"/>
      <c r="F61" s="68">
        <f>F62+F66</f>
        <v>88204</v>
      </c>
      <c r="G61" s="68">
        <f>G62+G66</f>
        <v>92895</v>
      </c>
      <c r="H61" s="68">
        <f>H62+H66</f>
        <v>0</v>
      </c>
    </row>
    <row r="62" spans="1:8" ht="60">
      <c r="A62" s="28" t="s">
        <v>187</v>
      </c>
      <c r="B62" s="56" t="s">
        <v>38</v>
      </c>
      <c r="C62" s="53" t="s">
        <v>120</v>
      </c>
      <c r="D62" s="53" t="s">
        <v>39</v>
      </c>
      <c r="E62" s="110"/>
      <c r="F62" s="72">
        <f>F63</f>
        <v>56400</v>
      </c>
      <c r="G62" s="72">
        <f>G63</f>
        <v>56400</v>
      </c>
      <c r="H62" s="72">
        <f>H63</f>
        <v>0</v>
      </c>
    </row>
    <row r="63" spans="1:8" ht="30">
      <c r="A63" s="28" t="s">
        <v>188</v>
      </c>
      <c r="B63" s="56" t="s">
        <v>40</v>
      </c>
      <c r="C63" s="53" t="s">
        <v>120</v>
      </c>
      <c r="D63" s="53" t="s">
        <v>41</v>
      </c>
      <c r="E63" s="111"/>
      <c r="F63" s="68">
        <f>'прил 4'!G46</f>
        <v>56400</v>
      </c>
      <c r="G63" s="68">
        <f>'прил 4'!H46</f>
        <v>56400</v>
      </c>
      <c r="H63" s="68">
        <f>'прил 4'!I46</f>
        <v>0</v>
      </c>
    </row>
    <row r="64" spans="1:8" ht="15.75">
      <c r="A64" s="28" t="s">
        <v>189</v>
      </c>
      <c r="B64" s="82" t="s">
        <v>27</v>
      </c>
      <c r="C64" s="53" t="s">
        <v>120</v>
      </c>
      <c r="D64" s="53" t="s">
        <v>41</v>
      </c>
      <c r="E64" s="67" t="s">
        <v>25</v>
      </c>
      <c r="F64" s="68">
        <f>F65</f>
        <v>56400</v>
      </c>
      <c r="G64" s="68">
        <f>G65</f>
        <v>56400</v>
      </c>
      <c r="H64" s="68">
        <f>H65</f>
        <v>0</v>
      </c>
    </row>
    <row r="65" spans="1:8" ht="15.75">
      <c r="A65" s="28" t="s">
        <v>107</v>
      </c>
      <c r="B65" s="82" t="s">
        <v>5</v>
      </c>
      <c r="C65" s="53" t="s">
        <v>120</v>
      </c>
      <c r="D65" s="53" t="s">
        <v>41</v>
      </c>
      <c r="E65" s="67" t="s">
        <v>26</v>
      </c>
      <c r="F65" s="68">
        <f>'прил 4'!G46</f>
        <v>56400</v>
      </c>
      <c r="G65" s="68">
        <f>'прил 4'!H46</f>
        <v>56400</v>
      </c>
      <c r="H65" s="68">
        <f>'прил 4'!I46</f>
        <v>0</v>
      </c>
    </row>
    <row r="66" spans="1:8" ht="30">
      <c r="A66" s="28" t="s">
        <v>108</v>
      </c>
      <c r="B66" s="56" t="s">
        <v>131</v>
      </c>
      <c r="C66" s="53" t="s">
        <v>120</v>
      </c>
      <c r="D66" s="53" t="s">
        <v>42</v>
      </c>
      <c r="E66" s="72"/>
      <c r="F66" s="72">
        <f>F67</f>
        <v>31804</v>
      </c>
      <c r="G66" s="72">
        <f>G67</f>
        <v>36495</v>
      </c>
      <c r="H66" s="72">
        <f>H67</f>
        <v>0</v>
      </c>
    </row>
    <row r="67" spans="1:8" ht="30">
      <c r="A67" s="28" t="s">
        <v>109</v>
      </c>
      <c r="B67" s="56" t="s">
        <v>43</v>
      </c>
      <c r="C67" s="53" t="s">
        <v>120</v>
      </c>
      <c r="D67" s="53" t="s">
        <v>44</v>
      </c>
      <c r="E67" s="67"/>
      <c r="F67" s="68">
        <f>'прил 4'!G48</f>
        <v>31804</v>
      </c>
      <c r="G67" s="68">
        <f>'прил 4'!H48</f>
        <v>36495</v>
      </c>
      <c r="H67" s="68">
        <f>'прил 4'!I48</f>
        <v>0</v>
      </c>
    </row>
    <row r="68" spans="1:8" ht="15.75">
      <c r="A68" s="28" t="s">
        <v>110</v>
      </c>
      <c r="B68" s="82" t="s">
        <v>27</v>
      </c>
      <c r="C68" s="53" t="s">
        <v>120</v>
      </c>
      <c r="D68" s="53" t="s">
        <v>44</v>
      </c>
      <c r="E68" s="67" t="s">
        <v>25</v>
      </c>
      <c r="F68" s="68">
        <f>F69</f>
        <v>31804</v>
      </c>
      <c r="G68" s="68">
        <f>G69</f>
        <v>36495</v>
      </c>
      <c r="H68" s="68">
        <f>H69</f>
        <v>0</v>
      </c>
    </row>
    <row r="69" spans="1:8" ht="15.75">
      <c r="A69" s="28" t="s">
        <v>190</v>
      </c>
      <c r="B69" s="82" t="s">
        <v>5</v>
      </c>
      <c r="C69" s="53" t="s">
        <v>120</v>
      </c>
      <c r="D69" s="53" t="s">
        <v>44</v>
      </c>
      <c r="E69" s="67" t="s">
        <v>26</v>
      </c>
      <c r="F69" s="68">
        <f>'прил 4'!G48</f>
        <v>31804</v>
      </c>
      <c r="G69" s="68">
        <f>'прил 4'!H48</f>
        <v>36495</v>
      </c>
      <c r="H69" s="68">
        <f>'прил 4'!I48</f>
        <v>0</v>
      </c>
    </row>
    <row r="70" spans="1:8" ht="31.5">
      <c r="A70" s="28" t="s">
        <v>191</v>
      </c>
      <c r="B70" s="92" t="s">
        <v>126</v>
      </c>
      <c r="C70" s="53" t="s">
        <v>119</v>
      </c>
      <c r="D70" s="53"/>
      <c r="E70" s="67"/>
      <c r="F70" s="68">
        <f>F71</f>
        <v>4200</v>
      </c>
      <c r="G70" s="68">
        <f aca="true" t="shared" si="8" ref="G70:H73">G71</f>
        <v>4200</v>
      </c>
      <c r="H70" s="68">
        <f t="shared" si="8"/>
        <v>4200</v>
      </c>
    </row>
    <row r="71" spans="1:8" ht="31.5">
      <c r="A71" s="28" t="s">
        <v>192</v>
      </c>
      <c r="B71" s="82" t="s">
        <v>131</v>
      </c>
      <c r="C71" s="53" t="s">
        <v>119</v>
      </c>
      <c r="D71" s="53" t="s">
        <v>42</v>
      </c>
      <c r="E71" s="67"/>
      <c r="F71" s="68">
        <f>F72</f>
        <v>4200</v>
      </c>
      <c r="G71" s="68">
        <f t="shared" si="8"/>
        <v>4200</v>
      </c>
      <c r="H71" s="68">
        <f t="shared" si="8"/>
        <v>4200</v>
      </c>
    </row>
    <row r="72" spans="1:8" ht="31.5">
      <c r="A72" s="28" t="s">
        <v>142</v>
      </c>
      <c r="B72" s="82" t="s">
        <v>43</v>
      </c>
      <c r="C72" s="53" t="s">
        <v>119</v>
      </c>
      <c r="D72" s="53" t="s">
        <v>44</v>
      </c>
      <c r="E72" s="67"/>
      <c r="F72" s="68">
        <f>F73</f>
        <v>4200</v>
      </c>
      <c r="G72" s="68">
        <f t="shared" si="8"/>
        <v>4200</v>
      </c>
      <c r="H72" s="68">
        <f t="shared" si="8"/>
        <v>4200</v>
      </c>
    </row>
    <row r="73" spans="1:8" ht="15.75">
      <c r="A73" s="28" t="s">
        <v>143</v>
      </c>
      <c r="B73" s="113" t="s">
        <v>37</v>
      </c>
      <c r="C73" s="53" t="s">
        <v>119</v>
      </c>
      <c r="D73" s="53" t="s">
        <v>44</v>
      </c>
      <c r="E73" s="67" t="s">
        <v>62</v>
      </c>
      <c r="F73" s="68">
        <f>F74</f>
        <v>4200</v>
      </c>
      <c r="G73" s="68">
        <f t="shared" si="8"/>
        <v>4200</v>
      </c>
      <c r="H73" s="68">
        <f t="shared" si="8"/>
        <v>4200</v>
      </c>
    </row>
    <row r="74" spans="1:8" ht="15.75">
      <c r="A74" s="28" t="s">
        <v>144</v>
      </c>
      <c r="B74" s="113" t="s">
        <v>17</v>
      </c>
      <c r="C74" s="53" t="s">
        <v>119</v>
      </c>
      <c r="D74" s="53" t="s">
        <v>44</v>
      </c>
      <c r="E74" s="67" t="s">
        <v>21</v>
      </c>
      <c r="F74" s="68">
        <f>'прил 4'!G40</f>
        <v>4200</v>
      </c>
      <c r="G74" s="68">
        <f>'прил 4'!H40</f>
        <v>4200</v>
      </c>
      <c r="H74" s="68">
        <f>'прил 4'!I40</f>
        <v>4200</v>
      </c>
    </row>
    <row r="75" spans="1:8" ht="47.25">
      <c r="A75" s="28" t="s">
        <v>145</v>
      </c>
      <c r="B75" s="125" t="s">
        <v>178</v>
      </c>
      <c r="C75" s="123" t="s">
        <v>174</v>
      </c>
      <c r="D75" s="123"/>
      <c r="E75" s="74"/>
      <c r="F75" s="124">
        <f>F76</f>
        <v>36000</v>
      </c>
      <c r="G75" s="124">
        <f aca="true" t="shared" si="9" ref="G75:H78">G76</f>
        <v>36000</v>
      </c>
      <c r="H75" s="124">
        <f t="shared" si="9"/>
        <v>36000</v>
      </c>
    </row>
    <row r="76" spans="1:8" ht="15">
      <c r="A76" s="28" t="s">
        <v>146</v>
      </c>
      <c r="B76" s="56" t="s">
        <v>3</v>
      </c>
      <c r="C76" s="123" t="s">
        <v>174</v>
      </c>
      <c r="D76" s="123" t="s">
        <v>4</v>
      </c>
      <c r="E76" s="74"/>
      <c r="F76" s="124">
        <f>F77</f>
        <v>36000</v>
      </c>
      <c r="G76" s="124">
        <f t="shared" si="9"/>
        <v>36000</v>
      </c>
      <c r="H76" s="124">
        <f t="shared" si="9"/>
        <v>36000</v>
      </c>
    </row>
    <row r="77" spans="1:8" ht="15">
      <c r="A77" s="28" t="s">
        <v>147</v>
      </c>
      <c r="B77" s="56" t="s">
        <v>12</v>
      </c>
      <c r="C77" s="123" t="s">
        <v>174</v>
      </c>
      <c r="D77" s="123" t="s">
        <v>11</v>
      </c>
      <c r="E77" s="74"/>
      <c r="F77" s="124">
        <f>F78</f>
        <v>36000</v>
      </c>
      <c r="G77" s="124">
        <f t="shared" si="9"/>
        <v>36000</v>
      </c>
      <c r="H77" s="124">
        <f t="shared" si="9"/>
        <v>36000</v>
      </c>
    </row>
    <row r="78" spans="1:8" ht="15.75">
      <c r="A78" s="28" t="s">
        <v>148</v>
      </c>
      <c r="B78" s="122" t="s">
        <v>175</v>
      </c>
      <c r="C78" s="123" t="s">
        <v>174</v>
      </c>
      <c r="D78" s="123" t="s">
        <v>11</v>
      </c>
      <c r="E78" s="74" t="s">
        <v>176</v>
      </c>
      <c r="F78" s="124">
        <f>F79</f>
        <v>36000</v>
      </c>
      <c r="G78" s="124">
        <f t="shared" si="9"/>
        <v>36000</v>
      </c>
      <c r="H78" s="124">
        <f t="shared" si="9"/>
        <v>36000</v>
      </c>
    </row>
    <row r="79" spans="1:8" ht="15.75">
      <c r="A79" s="28" t="s">
        <v>149</v>
      </c>
      <c r="B79" s="126" t="s">
        <v>177</v>
      </c>
      <c r="C79" s="123" t="s">
        <v>174</v>
      </c>
      <c r="D79" s="123" t="s">
        <v>11</v>
      </c>
      <c r="E79" s="74" t="s">
        <v>171</v>
      </c>
      <c r="F79" s="124">
        <v>36000</v>
      </c>
      <c r="G79" s="68">
        <v>36000</v>
      </c>
      <c r="H79" s="68">
        <v>36000</v>
      </c>
    </row>
    <row r="80" spans="1:8" ht="15">
      <c r="A80" s="28" t="s">
        <v>212</v>
      </c>
      <c r="B80" s="73" t="s">
        <v>128</v>
      </c>
      <c r="C80" s="74"/>
      <c r="D80" s="74"/>
      <c r="E80" s="74"/>
      <c r="F80" s="75">
        <f>'прил 4'!G85</f>
        <v>0</v>
      </c>
      <c r="G80" s="77">
        <v>140000</v>
      </c>
      <c r="H80" s="77">
        <v>275000</v>
      </c>
    </row>
    <row r="81" spans="1:8" s="51" customFormat="1" ht="18" customHeight="1">
      <c r="A81" s="28" t="s">
        <v>213</v>
      </c>
      <c r="B81" s="76" t="s">
        <v>13</v>
      </c>
      <c r="C81" s="67"/>
      <c r="D81" s="67"/>
      <c r="E81" s="67"/>
      <c r="F81" s="77">
        <f>F12+F41+F80</f>
        <v>5853465.92</v>
      </c>
      <c r="G81" s="77">
        <f>G12+G41+G80</f>
        <v>5023849</v>
      </c>
      <c r="H81" s="77">
        <f>H12+H41+H80</f>
        <v>4951423</v>
      </c>
    </row>
    <row r="82" spans="1:6" s="51" customFormat="1" ht="12.75">
      <c r="A82" s="48"/>
      <c r="B82" s="52"/>
      <c r="C82" s="49"/>
      <c r="D82" s="49"/>
      <c r="E82" s="49"/>
      <c r="F82" s="50"/>
    </row>
    <row r="83" spans="1:6" s="51" customFormat="1" ht="12.75">
      <c r="A83" s="48"/>
      <c r="B83" s="52"/>
      <c r="C83" s="49"/>
      <c r="D83" s="49"/>
      <c r="E83" s="49"/>
      <c r="F83" s="50"/>
    </row>
    <row r="84" spans="1:6" s="51" customFormat="1" ht="12.75">
      <c r="A84" s="48"/>
      <c r="B84" s="52"/>
      <c r="C84" s="49"/>
      <c r="D84" s="49"/>
      <c r="E84" s="49"/>
      <c r="F84" s="50"/>
    </row>
    <row r="85" spans="1:6" s="51" customFormat="1" ht="12.75">
      <c r="A85" s="48"/>
      <c r="B85" s="52"/>
      <c r="C85" s="49"/>
      <c r="D85" s="49"/>
      <c r="E85" s="49"/>
      <c r="F85" s="50"/>
    </row>
    <row r="86" spans="1:6" s="51" customFormat="1" ht="12.75">
      <c r="A86" s="48"/>
      <c r="B86" s="52"/>
      <c r="C86" s="49"/>
      <c r="D86" s="49"/>
      <c r="E86" s="49"/>
      <c r="F86" s="50"/>
    </row>
    <row r="87" spans="1:6" s="51" customFormat="1" ht="12.75">
      <c r="A87" s="48"/>
      <c r="B87" s="52"/>
      <c r="C87" s="49"/>
      <c r="D87" s="49"/>
      <c r="E87" s="49"/>
      <c r="F87" s="50"/>
    </row>
    <row r="88" spans="1:6" s="51" customFormat="1" ht="12.75">
      <c r="A88" s="48"/>
      <c r="B88" s="52"/>
      <c r="C88" s="49"/>
      <c r="D88" s="49"/>
      <c r="E88" s="49"/>
      <c r="F88" s="50"/>
    </row>
    <row r="89" spans="1:6" s="51" customFormat="1" ht="12.75">
      <c r="A89" s="48"/>
      <c r="B89" s="52"/>
      <c r="C89" s="49"/>
      <c r="D89" s="49"/>
      <c r="E89" s="49"/>
      <c r="F89" s="50"/>
    </row>
    <row r="90" spans="1:6" s="51" customFormat="1" ht="12.75">
      <c r="A90" s="48"/>
      <c r="B90" s="52"/>
      <c r="C90" s="49"/>
      <c r="D90" s="49"/>
      <c r="E90" s="49"/>
      <c r="F90" s="50"/>
    </row>
    <row r="91" spans="1:6" s="51" customFormat="1" ht="12.75">
      <c r="A91" s="48"/>
      <c r="B91" s="52"/>
      <c r="C91" s="49"/>
      <c r="D91" s="49"/>
      <c r="E91" s="49"/>
      <c r="F91" s="50"/>
    </row>
    <row r="92" spans="1:6" s="51" customFormat="1" ht="12.75">
      <c r="A92" s="48"/>
      <c r="B92" s="52"/>
      <c r="C92" s="49"/>
      <c r="D92" s="49"/>
      <c r="E92" s="49"/>
      <c r="F92" s="50"/>
    </row>
    <row r="93" spans="1:6" s="51" customFormat="1" ht="12.75">
      <c r="A93" s="48"/>
      <c r="B93" s="52"/>
      <c r="C93" s="49"/>
      <c r="D93" s="49"/>
      <c r="E93" s="49"/>
      <c r="F93" s="50"/>
    </row>
    <row r="94" spans="1:6" s="51" customFormat="1" ht="12.75">
      <c r="A94" s="48"/>
      <c r="B94" s="52"/>
      <c r="C94" s="49"/>
      <c r="D94" s="49"/>
      <c r="E94" s="49"/>
      <c r="F94" s="50"/>
    </row>
    <row r="95" spans="1:6" s="51" customFormat="1" ht="12.75">
      <c r="A95" s="48"/>
      <c r="B95" s="52"/>
      <c r="C95" s="49"/>
      <c r="D95" s="49"/>
      <c r="E95" s="49"/>
      <c r="F95" s="50"/>
    </row>
    <row r="96" spans="1:6" s="51" customFormat="1" ht="12.75">
      <c r="A96" s="48"/>
      <c r="B96" s="52"/>
      <c r="C96" s="49"/>
      <c r="D96" s="49"/>
      <c r="E96" s="49"/>
      <c r="F96" s="50"/>
    </row>
    <row r="97" spans="1:6" s="51" customFormat="1" ht="12.75">
      <c r="A97" s="48"/>
      <c r="B97" s="52"/>
      <c r="C97" s="49"/>
      <c r="D97" s="49"/>
      <c r="E97" s="49"/>
      <c r="F97" s="50"/>
    </row>
    <row r="98" spans="1:6" s="51" customFormat="1" ht="12.75">
      <c r="A98" s="48"/>
      <c r="B98" s="52"/>
      <c r="C98" s="49"/>
      <c r="D98" s="49"/>
      <c r="E98" s="49"/>
      <c r="F98" s="50"/>
    </row>
    <row r="99" spans="1:6" s="51" customFormat="1" ht="12.75">
      <c r="A99" s="48"/>
      <c r="B99" s="52"/>
      <c r="C99" s="49"/>
      <c r="D99" s="49"/>
      <c r="E99" s="49"/>
      <c r="F99" s="50"/>
    </row>
  </sheetData>
  <sheetProtection/>
  <mergeCells count="3">
    <mergeCell ref="A6:H6"/>
    <mergeCell ref="A7:H7"/>
    <mergeCell ref="G1:H1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Изумрудный</cp:lastModifiedBy>
  <cp:lastPrinted>2021-11-15T07:15:13Z</cp:lastPrinted>
  <dcterms:created xsi:type="dcterms:W3CDTF">2007-10-12T08:23:45Z</dcterms:created>
  <dcterms:modified xsi:type="dcterms:W3CDTF">2022-03-05T04:03:40Z</dcterms:modified>
  <cp:category/>
  <cp:version/>
  <cp:contentType/>
  <cp:contentStatus/>
</cp:coreProperties>
</file>