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360" windowHeight="7560" tabRatio="870" activeTab="0"/>
  </bookViews>
  <sheets>
    <sheet name="прил 3" sheetId="1" r:id="rId1"/>
    <sheet name="прил 4" sheetId="2" r:id="rId2"/>
    <sheet name="прил 5" sheetId="3" r:id="rId3"/>
  </sheets>
  <definedNames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<sst xmlns="http://schemas.openxmlformats.org/spreadsheetml/2006/main" count="857" uniqueCount="229">
  <si>
    <t>Резервные средства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</si>
  <si>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</si>
  <si>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</si>
  <si>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</si>
  <si>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</si>
  <si>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</si>
  <si>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</si>
  <si>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</si>
  <si>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</si>
  <si>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</si>
  <si>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</si>
  <si>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</si>
  <si>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</si>
  <si>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</si>
  <si>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</si>
  <si>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</si>
  <si>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</si>
  <si>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</si>
  <si>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</si>
  <si>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</si>
  <si>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</si>
  <si>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</si>
  <si>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</si>
  <si>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</si>
  <si>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</si>
  <si>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</si>
  <si>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</si>
  <si>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</si>
  <si>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</si>
  <si>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</si>
  <si>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</si>
  <si>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</si>
  <si>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</si>
  <si>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</si>
  <si>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</si>
  <si>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</si>
  <si>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</si>
  <si>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</si>
  <si>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</si>
  <si>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</si>
  <si>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</si>
  <si>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</si>
  <si>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</si>
  <si>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</si>
  <si>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</si>
  <si>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</si>
  <si>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</si>
  <si>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</si>
  <si>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</si>
  <si>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</si>
  <si>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</si>
  <si>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</si>
  <si>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</si>
  <si>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</si>
  <si>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</si>
  <si>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</si>
  <si>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</si>
  <si>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</si>
  <si>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</si>
  <si>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</si>
  <si>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</si>
  <si>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</si>
  <si>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</si>
  <si>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</si>
  <si>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</si>
  <si>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</si>
  <si>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</si>
  <si>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</si>
  <si>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</si>
  <si>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</si>
  <si>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</si>
  <si>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</si>
  <si>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</si>
  <si>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</si>
  <si>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</si>
  <si>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</si>
  <si>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</si>
  <si>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</si>
  <si>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</si>
  <si>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</si>
  <si>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</si>
  <si>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</si>
  <si>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</si>
  <si>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</si>
  <si>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</si>
  <si>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</si>
  <si>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</si>
  <si>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</si>
  <si>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</si>
  <si>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</si>
  <si>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</si>
  <si>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</si>
  <si>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</si>
  <si>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</si>
  <si>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811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</si>
  <si>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</si>
  <si>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</si>
  <si>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</si>
  <si>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</si>
  <si>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</si>
  <si>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</si>
  <si>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</si>
  <si>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</si>
  <si>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</si>
  <si>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</si>
  <si>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</si>
  <si>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</si>
  <si>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54</t>
  </si>
  <si>
    <t>55</t>
  </si>
  <si>
    <t>56</t>
  </si>
  <si>
    <t>57</t>
  </si>
  <si>
    <t>ВСЕГО</t>
  </si>
  <si>
    <t>39</t>
  </si>
  <si>
    <t>новского Совета депутатов</t>
  </si>
  <si>
    <t>2200000000</t>
  </si>
  <si>
    <t>2200004600</t>
  </si>
  <si>
    <t>2200007050</t>
  </si>
  <si>
    <t>2200075140</t>
  </si>
  <si>
    <t>2200051180</t>
  </si>
  <si>
    <t>0100000000</t>
  </si>
  <si>
    <t>0120000000</t>
  </si>
  <si>
    <t>0120060020</t>
  </si>
  <si>
    <t>0110000000</t>
  </si>
  <si>
    <t>Условно утвержденные расходы</t>
  </si>
  <si>
    <t>Осуществление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</si>
  <si>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</si>
  <si>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Условно утвердженные расходы</t>
  </si>
  <si>
    <t>Осуществление первичного воинского учета на территориях, где отсутствуют военные комиссариаты</t>
  </si>
  <si>
    <t>Мероприятия по благоустройству сельских поселений</t>
  </si>
  <si>
    <t>Закупка товаров, работ и услуг для обеспечения государственных (муниципальных) нужд</t>
  </si>
  <si>
    <t>АДМИНИСТРАЦИЯ ИЗУМРУДНОВСКОГО СЕЛЬСОВЕТА ИРБЕЙСКОГО РАЙОНА КРАСНОЯРСКОГО КРАЯ</t>
  </si>
  <si>
    <t>НАЦИОНАЛЬНАЯ ОБОРОНА</t>
  </si>
  <si>
    <t>НАЦИОНАЛЬНАЯ ЭКОНОМИКА</t>
  </si>
  <si>
    <t>ЖИЛИЩНО-КОММУНАЛЬНОЕ ХОЗЯЙСТВО</t>
  </si>
  <si>
    <t xml:space="preserve">Ведомственная структура расходов  бюджета сельского поселения Изумрудновского сельсовета </t>
  </si>
  <si>
    <t>Муниципальная подпрограмма "Поддержка муниципальных проектов и мероприятий по благоустройству территорий"</t>
  </si>
  <si>
    <t>0110060010</t>
  </si>
  <si>
    <t>Прочие мероприятия по благоустройству</t>
  </si>
  <si>
    <t>61</t>
  </si>
  <si>
    <t>62</t>
  </si>
  <si>
    <t>63</t>
  </si>
  <si>
    <t>64</t>
  </si>
  <si>
    <t>65</t>
  </si>
  <si>
    <t>66</t>
  </si>
  <si>
    <t>67</t>
  </si>
  <si>
    <t>68</t>
  </si>
  <si>
    <t>0110060050</t>
  </si>
  <si>
    <t>ФИЗИЧЕСКАЯ КУЛЬТУРА И СПОРТ</t>
  </si>
  <si>
    <t>Дргие вопросы в области физической культуры и спорта</t>
  </si>
  <si>
    <t>Закупка товаров, работ и услуг для государственных (муниципальных) нужд</t>
  </si>
  <si>
    <t>0130000000</t>
  </si>
  <si>
    <t>Муниципальная подпрограмма "Развитие массовой физической культуры и спорта "</t>
  </si>
  <si>
    <t>Муниципальная программа"Содействие развитию муниципального образования Изумрудновский сельсовет"</t>
  </si>
  <si>
    <t>Муниципальная программа "Содействие развитию муниципального образования  Изумрудновский сельсовет "</t>
  </si>
  <si>
    <t>Сумма на          2023 год</t>
  </si>
  <si>
    <t>Сумма на 2024 год</t>
  </si>
  <si>
    <t>Сумма на          2024 год</t>
  </si>
  <si>
    <t>Приложение 3</t>
  </si>
  <si>
    <t>Приложение 4</t>
  </si>
  <si>
    <t>1102</t>
  </si>
  <si>
    <t>0130097000</t>
  </si>
  <si>
    <t>1001</t>
  </si>
  <si>
    <t>Социальная политика</t>
  </si>
  <si>
    <t>2200004900</t>
  </si>
  <si>
    <t>СОЦИАЛЬНАЯ ПОЛИТИКА</t>
  </si>
  <si>
    <t>1000</t>
  </si>
  <si>
    <t>Пенсионное обеспечение</t>
  </si>
  <si>
    <t>Пенсии за выслугу лет лицам, замещающим муниципальные должности и должности муниципальной службы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</si>
  <si>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</si>
  <si>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</si>
  <si>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</si>
  <si>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</si>
  <si>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</si>
  <si>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</si>
  <si>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</si>
  <si>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</si>
  <si>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</si>
  <si>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</si>
  <si>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</si>
  <si>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58</t>
  </si>
  <si>
    <t>59</t>
  </si>
  <si>
    <t>60</t>
  </si>
  <si>
    <t>0130009700</t>
  </si>
  <si>
    <t>Непрограммные расходы</t>
  </si>
  <si>
    <t>Уличное освещение</t>
  </si>
  <si>
    <t xml:space="preserve">Благоустройство </t>
  </si>
  <si>
    <t xml:space="preserve">Распределение бюджетных ассигнований по разделам и подразделам классификации расходов бюджетов Российской Федерации на 2023 год и плановый период 2024-2025 годов </t>
  </si>
  <si>
    <t>Сумма на  2023 год</t>
  </si>
  <si>
    <t>Сумма на 2025 год</t>
  </si>
  <si>
    <t>№ ___-рс</t>
  </si>
  <si>
    <t>на 2023 год и плановый период на 2024-2025 годов.</t>
  </si>
  <si>
    <t>Сумма на          2025 год</t>
  </si>
  <si>
    <t>№  __-рс</t>
  </si>
  <si>
    <t xml:space="preserve">Распределение бюджетных ассигнований  по целевым статьям (муниципальным программам Изумрудновского сельсовета и не программным направлениям деятельности), группам и подгруппам видов расходов, разделам, подразделам  классификации расходов сельского бюджета на 2023 год и плановый период  2024 - 2025 годов </t>
  </si>
  <si>
    <t>Сумма на          2025год</t>
  </si>
  <si>
    <t>Обеспечение деятельности финансовых, налоговых и таможенных органов  и органов финансового (финансово - бюджетного) надзора</t>
  </si>
  <si>
    <t>Массовый спорт</t>
  </si>
  <si>
    <t>0120004990</t>
  </si>
  <si>
    <t>Содержание автомобильных дорог и сооружений на них</t>
  </si>
  <si>
    <t>Содержание автомобильных дорог и сооружений на них за счет средств районного бюджета</t>
  </si>
  <si>
    <t>69</t>
  </si>
  <si>
    <t>70</t>
  </si>
  <si>
    <t>71</t>
  </si>
  <si>
    <t>от  ___.___ .2023г.  № ___-рс</t>
  </si>
  <si>
    <t>Обеспечение пожарной безопасности</t>
  </si>
  <si>
    <t>0310</t>
  </si>
  <si>
    <t>0300</t>
  </si>
  <si>
    <t>к решению  Изумрудновского</t>
  </si>
  <si>
    <t>к  решению Изумруд-</t>
  </si>
  <si>
    <t>от  __. ___.2023г.</t>
  </si>
  <si>
    <t>Национальная безопасность правоохранительная деятельность</t>
  </si>
  <si>
    <t>72</t>
  </si>
  <si>
    <t>73</t>
  </si>
  <si>
    <t>74</t>
  </si>
  <si>
    <t>75</t>
  </si>
  <si>
    <t>76</t>
  </si>
  <si>
    <t>77</t>
  </si>
  <si>
    <t>78</t>
  </si>
  <si>
    <t xml:space="preserve">НАЦИОНАЛЬНАЯ БЕЗОПАСИ ПРАВООХРАНИТЕЛЬНАЯ ДЕЯТЕЛЬНОСТЬ </t>
  </si>
  <si>
    <t>0140000000</t>
  </si>
  <si>
    <t>01400S4120</t>
  </si>
  <si>
    <t xml:space="preserve">Муниципальная программа "Содействие развитию муниципального образования Изумрудновски сельсовет" </t>
  </si>
  <si>
    <t xml:space="preserve">Муниципальная подпрограмма "Предупреждение и ликвидация помледствий черезвычайных ситуаций в границах поселения" </t>
  </si>
  <si>
    <t>Обеспечение первичных мер пожарной безопасности</t>
  </si>
  <si>
    <t xml:space="preserve">Закупка товаров, работ и услуг для обеспечения государственных (муниципальных) нужд </t>
  </si>
  <si>
    <t xml:space="preserve">Иные закупки товаров, работ и услуг для обеспечения государственых (муниципальных) нужд </t>
  </si>
  <si>
    <t>853</t>
  </si>
  <si>
    <t>к   решению  Изумруд-</t>
  </si>
  <si>
    <t>от  ___.___.2023г.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</si>
</sst>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0" fontId="43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0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6" borderId="7" applyNumberFormat="0" applyAlignment="0" applyProtection="0"/>
    <xf numFmtId="0" fontId="2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0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Alignment="1">
      <alignment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left" vertical="center"/>
    </xf>
    <xf numFmtId="178" fontId="22" fillId="0" borderId="0" xfId="0" applyNumberFormat="1" applyFont="1" applyFill="1" applyAlignment="1">
      <alignment horizontal="left"/>
    </xf>
    <xf numFmtId="178" fontId="23" fillId="0" borderId="0" xfId="0" applyNumberFormat="1" applyFont="1" applyFill="1" applyAlignment="1">
      <alignment horizontal="right"/>
    </xf>
    <xf numFmtId="49" fontId="2" fillId="31" borderId="10" xfId="0" applyNumberFormat="1" applyFont="1" applyFill="1" applyBorder="1" applyAlignment="1">
      <alignment horizontal="left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8" fontId="2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.75390625" style="9" customWidth="1"/>
    <col min="2" max="2" width="32.125" style="10" customWidth="1"/>
    <col min="3" max="3" width="6.625" style="11" customWidth="1"/>
    <col min="4" max="4" width="17.375" style="12" customWidth="1"/>
    <col min="5" max="5" width="16.875" style="12" customWidth="1"/>
    <col min="6" max="6" width="17.00390625" style="12" customWidth="1"/>
    <col min="7" max="16384" width="9.125" style="6" customWidth="1"/>
  </cols>
  <sheetData>
    <row r="1" spans="1:6" s="1" customFormat="1" ht="15.75">
      <c r="A1" s="3"/>
      <c r="B1" s="94"/>
      <c r="D1" s="95"/>
      <c r="E1" s="114" t="s">
        <v>157</v>
      </c>
      <c r="F1" s="115"/>
    </row>
    <row r="2" spans="1:6" s="1" customFormat="1" ht="15.75">
      <c r="A2" s="3"/>
      <c r="B2" s="94"/>
      <c r="D2" s="7"/>
      <c r="E2" s="129" t="s">
        <v>207</v>
      </c>
      <c r="F2" s="129"/>
    </row>
    <row r="3" spans="1:6" s="1" customFormat="1" ht="15.75">
      <c r="A3" s="3"/>
      <c r="B3" s="94"/>
      <c r="D3" s="7"/>
      <c r="E3" s="129" t="s">
        <v>16</v>
      </c>
      <c r="F3" s="129"/>
    </row>
    <row r="4" spans="1:6" s="1" customFormat="1" ht="15.75">
      <c r="A4" s="3"/>
      <c r="B4" s="94"/>
      <c r="D4" s="7"/>
      <c r="E4" s="129" t="s">
        <v>203</v>
      </c>
      <c r="F4" s="129"/>
    </row>
    <row r="5" spans="1:6" s="1" customFormat="1" ht="15.75" customHeight="1">
      <c r="A5" s="4"/>
      <c r="D5" s="7"/>
      <c r="E5" s="7"/>
      <c r="F5" s="7"/>
    </row>
    <row r="6" spans="1:6" s="1" customFormat="1" ht="33.75" customHeight="1">
      <c r="A6" s="130" t="s">
        <v>186</v>
      </c>
      <c r="B6" s="130"/>
      <c r="C6" s="130"/>
      <c r="D6" s="130"/>
      <c r="E6" s="130"/>
      <c r="F6" s="130"/>
    </row>
    <row r="7" spans="1:6" s="1" customFormat="1" ht="18" customHeight="1" hidden="1">
      <c r="A7" s="5"/>
      <c r="B7" s="2"/>
      <c r="C7" s="2"/>
      <c r="D7" s="13"/>
      <c r="E7" s="13"/>
      <c r="F7" s="13"/>
    </row>
    <row r="8" spans="1:6" s="1" customFormat="1" ht="15.75">
      <c r="A8" s="4"/>
      <c r="D8" s="8"/>
      <c r="E8" s="8"/>
      <c r="F8" s="8" t="s">
        <v>47</v>
      </c>
    </row>
    <row r="9" spans="1:6" ht="45" customHeight="1">
      <c r="A9" s="96" t="s">
        <v>51</v>
      </c>
      <c r="B9" s="96" t="s">
        <v>52</v>
      </c>
      <c r="C9" s="97" t="s">
        <v>53</v>
      </c>
      <c r="D9" s="98" t="s">
        <v>187</v>
      </c>
      <c r="E9" s="98" t="s">
        <v>155</v>
      </c>
      <c r="F9" s="98" t="s">
        <v>188</v>
      </c>
    </row>
    <row r="10" spans="1:6" ht="15.75">
      <c r="A10" s="99" t="s">
        <v>54</v>
      </c>
      <c r="B10" s="100" t="s">
        <v>54</v>
      </c>
      <c r="C10" s="100" t="s">
        <v>55</v>
      </c>
      <c r="D10" s="101" t="s">
        <v>56</v>
      </c>
      <c r="E10" s="101" t="s">
        <v>57</v>
      </c>
      <c r="F10" s="101" t="s">
        <v>58</v>
      </c>
    </row>
    <row r="11" spans="1:6" ht="31.5">
      <c r="A11" s="99" t="s">
        <v>54</v>
      </c>
      <c r="B11" s="102" t="s">
        <v>61</v>
      </c>
      <c r="C11" s="103" t="s">
        <v>62</v>
      </c>
      <c r="D11" s="104">
        <f>D12+D13+D14+D15+D16</f>
        <v>5102171</v>
      </c>
      <c r="E11" s="104">
        <f>E12+E13+E14+E15+E16</f>
        <v>4398017</v>
      </c>
      <c r="F11" s="104">
        <f>F12+F13+F14+F15+F16</f>
        <v>4345564</v>
      </c>
    </row>
    <row r="12" spans="1:6" ht="63">
      <c r="A12" s="99" t="s">
        <v>55</v>
      </c>
      <c r="B12" s="105" t="s">
        <v>30</v>
      </c>
      <c r="C12" s="99" t="s">
        <v>63</v>
      </c>
      <c r="D12" s="106">
        <f>'прил 4'!G14</f>
        <v>1020884.65</v>
      </c>
      <c r="E12" s="106">
        <f>'прил 4'!H14</f>
        <v>1020884.65</v>
      </c>
      <c r="F12" s="106">
        <f>'прил 4'!I14</f>
        <v>1020884.65</v>
      </c>
    </row>
    <row r="13" spans="1:6" ht="126">
      <c r="A13" s="99" t="s">
        <v>56</v>
      </c>
      <c r="B13" s="105" t="s">
        <v>31</v>
      </c>
      <c r="C13" s="97" t="s">
        <v>48</v>
      </c>
      <c r="D13" s="107">
        <v>3963809.35</v>
      </c>
      <c r="E13" s="107">
        <v>3259655.35</v>
      </c>
      <c r="F13" s="107">
        <f>'прил 4'!I19</f>
        <v>3207202.35</v>
      </c>
    </row>
    <row r="14" spans="1:6" ht="94.5">
      <c r="A14" s="99" t="s">
        <v>57</v>
      </c>
      <c r="B14" s="105" t="s">
        <v>195</v>
      </c>
      <c r="C14" s="97" t="s">
        <v>69</v>
      </c>
      <c r="D14" s="107">
        <v>107977</v>
      </c>
      <c r="E14" s="107">
        <v>107977</v>
      </c>
      <c r="F14" s="107">
        <v>107977</v>
      </c>
    </row>
    <row r="15" spans="1:6" ht="15.75">
      <c r="A15" s="99" t="s">
        <v>58</v>
      </c>
      <c r="B15" s="105" t="s">
        <v>32</v>
      </c>
      <c r="C15" s="97" t="s">
        <v>20</v>
      </c>
      <c r="D15" s="107">
        <v>5000</v>
      </c>
      <c r="E15" s="107">
        <v>5000</v>
      </c>
      <c r="F15" s="107">
        <v>5000</v>
      </c>
    </row>
    <row r="16" spans="1:6" ht="31.5">
      <c r="A16" s="99" t="s">
        <v>59</v>
      </c>
      <c r="B16" s="105" t="s">
        <v>17</v>
      </c>
      <c r="C16" s="97" t="s">
        <v>21</v>
      </c>
      <c r="D16" s="107">
        <v>4500</v>
      </c>
      <c r="E16" s="107">
        <v>4500</v>
      </c>
      <c r="F16" s="107">
        <v>4500</v>
      </c>
    </row>
    <row r="17" spans="1:6" ht="15.75">
      <c r="A17" s="99" t="s">
        <v>60</v>
      </c>
      <c r="B17" s="102" t="s">
        <v>27</v>
      </c>
      <c r="C17" s="108" t="s">
        <v>25</v>
      </c>
      <c r="D17" s="109">
        <f>D18</f>
        <v>108277</v>
      </c>
      <c r="E17" s="109">
        <f>E18</f>
        <v>113020</v>
      </c>
      <c r="F17" s="109">
        <f>F18</f>
        <v>117170</v>
      </c>
    </row>
    <row r="18" spans="1:6" ht="31.5">
      <c r="A18" s="99" t="s">
        <v>64</v>
      </c>
      <c r="B18" s="105" t="s">
        <v>5</v>
      </c>
      <c r="C18" s="97" t="s">
        <v>26</v>
      </c>
      <c r="D18" s="107">
        <v>108277</v>
      </c>
      <c r="E18" s="107">
        <v>113020</v>
      </c>
      <c r="F18" s="107">
        <v>117170</v>
      </c>
    </row>
    <row r="19" spans="1:6" ht="47.25">
      <c r="A19" s="99" t="s">
        <v>65</v>
      </c>
      <c r="B19" s="102" t="s">
        <v>210</v>
      </c>
      <c r="C19" s="108" t="s">
        <v>206</v>
      </c>
      <c r="D19" s="109">
        <f>D20</f>
        <v>143158</v>
      </c>
      <c r="E19" s="109">
        <f>E20</f>
        <v>0</v>
      </c>
      <c r="F19" s="109">
        <f>F20</f>
        <v>0</v>
      </c>
    </row>
    <row r="20" spans="1:6" ht="31.5">
      <c r="A20" s="99" t="s">
        <v>66</v>
      </c>
      <c r="B20" s="105" t="s">
        <v>204</v>
      </c>
      <c r="C20" s="97" t="s">
        <v>205</v>
      </c>
      <c r="D20" s="107">
        <v>143158</v>
      </c>
      <c r="E20" s="107">
        <v>0</v>
      </c>
      <c r="F20" s="107">
        <v>0</v>
      </c>
    </row>
    <row r="21" spans="1:6" ht="15.75">
      <c r="A21" s="99" t="s">
        <v>67</v>
      </c>
      <c r="B21" s="102" t="s">
        <v>49</v>
      </c>
      <c r="C21" s="108" t="s">
        <v>50</v>
      </c>
      <c r="D21" s="109">
        <f>D22</f>
        <v>633606.6799999999</v>
      </c>
      <c r="E21" s="109">
        <f>E22</f>
        <v>366000</v>
      </c>
      <c r="F21" s="109">
        <f>F22</f>
        <v>378800</v>
      </c>
    </row>
    <row r="22" spans="1:6" ht="31.5">
      <c r="A22" s="99" t="s">
        <v>68</v>
      </c>
      <c r="B22" s="90" t="s">
        <v>9</v>
      </c>
      <c r="C22" s="97" t="s">
        <v>6</v>
      </c>
      <c r="D22" s="107">
        <f>'прил 4'!G57</f>
        <v>633606.6799999999</v>
      </c>
      <c r="E22" s="107">
        <f>'прил 4'!H57</f>
        <v>366000</v>
      </c>
      <c r="F22" s="107">
        <f>'прил 4'!I57</f>
        <v>378800</v>
      </c>
    </row>
    <row r="23" spans="1:6" ht="31.5">
      <c r="A23" s="99" t="s">
        <v>77</v>
      </c>
      <c r="B23" s="102" t="s">
        <v>70</v>
      </c>
      <c r="C23" s="108" t="s">
        <v>71</v>
      </c>
      <c r="D23" s="109">
        <f>D24</f>
        <v>700000</v>
      </c>
      <c r="E23" s="109">
        <f>E24</f>
        <v>400000</v>
      </c>
      <c r="F23" s="109">
        <f>F24</f>
        <v>400000</v>
      </c>
    </row>
    <row r="24" spans="1:6" ht="15.75">
      <c r="A24" s="99" t="s">
        <v>84</v>
      </c>
      <c r="B24" s="105" t="s">
        <v>8</v>
      </c>
      <c r="C24" s="97" t="s">
        <v>7</v>
      </c>
      <c r="D24" s="107">
        <v>700000</v>
      </c>
      <c r="E24" s="107">
        <v>400000</v>
      </c>
      <c r="F24" s="107">
        <v>400000</v>
      </c>
    </row>
    <row r="25" spans="1:6" ht="31.5" hidden="1">
      <c r="A25" s="99" t="s">
        <v>85</v>
      </c>
      <c r="B25" s="102" t="s">
        <v>18</v>
      </c>
      <c r="C25" s="108" t="s">
        <v>19</v>
      </c>
      <c r="D25" s="109">
        <f>D26</f>
        <v>0</v>
      </c>
      <c r="E25" s="109">
        <f>E26</f>
        <v>0</v>
      </c>
      <c r="F25" s="109">
        <f>F26</f>
        <v>0</v>
      </c>
    </row>
    <row r="26" spans="1:6" ht="31.5" hidden="1">
      <c r="A26" s="99" t="s">
        <v>86</v>
      </c>
      <c r="B26" s="105" t="s">
        <v>22</v>
      </c>
      <c r="C26" s="97" t="s">
        <v>23</v>
      </c>
      <c r="D26" s="107">
        <v>0</v>
      </c>
      <c r="E26" s="107">
        <v>0</v>
      </c>
      <c r="F26" s="107">
        <v>0</v>
      </c>
    </row>
    <row r="27" spans="1:6" ht="15.75">
      <c r="A27" s="99" t="s">
        <v>78</v>
      </c>
      <c r="B27" s="102" t="s">
        <v>162</v>
      </c>
      <c r="C27" s="119" t="s">
        <v>165</v>
      </c>
      <c r="D27" s="107">
        <f>D28</f>
        <v>36000</v>
      </c>
      <c r="E27" s="107">
        <f>E28</f>
        <v>36000</v>
      </c>
      <c r="F27" s="107">
        <f>F28</f>
        <v>36000</v>
      </c>
    </row>
    <row r="28" spans="1:6" ht="15.75">
      <c r="A28" s="99" t="s">
        <v>87</v>
      </c>
      <c r="B28" s="105" t="s">
        <v>166</v>
      </c>
      <c r="C28" s="126" t="s">
        <v>161</v>
      </c>
      <c r="D28" s="107">
        <v>36000</v>
      </c>
      <c r="E28" s="107">
        <v>36000</v>
      </c>
      <c r="F28" s="107">
        <v>36000</v>
      </c>
    </row>
    <row r="29" spans="1:6" ht="15.75">
      <c r="A29" s="99" t="s">
        <v>79</v>
      </c>
      <c r="B29" s="105" t="s">
        <v>18</v>
      </c>
      <c r="C29" s="119" t="s">
        <v>19</v>
      </c>
      <c r="D29" s="109">
        <f>D30</f>
        <v>31704</v>
      </c>
      <c r="E29" s="109">
        <f>E30</f>
        <v>31704</v>
      </c>
      <c r="F29" s="109">
        <f>F30</f>
        <v>31704</v>
      </c>
    </row>
    <row r="30" spans="1:6" ht="15.75">
      <c r="A30" s="99" t="s">
        <v>88</v>
      </c>
      <c r="B30" s="128" t="s">
        <v>196</v>
      </c>
      <c r="C30" s="126" t="s">
        <v>159</v>
      </c>
      <c r="D30" s="107">
        <v>31704</v>
      </c>
      <c r="E30" s="107">
        <v>31704</v>
      </c>
      <c r="F30" s="107">
        <v>31704</v>
      </c>
    </row>
    <row r="31" spans="1:6" ht="15.75">
      <c r="A31" s="99" t="s">
        <v>89</v>
      </c>
      <c r="B31" s="131" t="s">
        <v>29</v>
      </c>
      <c r="C31" s="132"/>
      <c r="D31" s="109">
        <f>D11+D17+D21+D23+D28+D30+D19</f>
        <v>6754916.68</v>
      </c>
      <c r="E31" s="109">
        <f>E11+E17+E21+E23+E28+E30+E19</f>
        <v>5344741</v>
      </c>
      <c r="F31" s="109">
        <f>F11+F17+F21+F23+F28+F30+F19</f>
        <v>5309238</v>
      </c>
    </row>
    <row r="32" spans="1:6" ht="31.5">
      <c r="A32" s="99" t="s">
        <v>90</v>
      </c>
      <c r="B32" s="102" t="s">
        <v>28</v>
      </c>
      <c r="C32" s="97"/>
      <c r="D32" s="107">
        <f>'прил 4'!G89</f>
        <v>0</v>
      </c>
      <c r="E32" s="107">
        <v>136417</v>
      </c>
      <c r="F32" s="107">
        <v>273030</v>
      </c>
    </row>
    <row r="33" spans="1:6" ht="15" customHeight="1">
      <c r="A33" s="99" t="s">
        <v>91</v>
      </c>
      <c r="B33" s="127" t="s">
        <v>111</v>
      </c>
      <c r="C33" s="108"/>
      <c r="D33" s="109">
        <f>D31+D32</f>
        <v>6754916.68</v>
      </c>
      <c r="E33" s="109">
        <f>E31+E32</f>
        <v>5481158</v>
      </c>
      <c r="F33" s="109">
        <f>F31+F32</f>
        <v>5582268</v>
      </c>
    </row>
  </sheetData>
  <sheetProtection/>
  <mergeCells count="5">
    <mergeCell ref="E3:F3"/>
    <mergeCell ref="E2:F2"/>
    <mergeCell ref="A6:F6"/>
    <mergeCell ref="E4:F4"/>
    <mergeCell ref="B31:C31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="80" zoomScaleNormal="80" zoomScaleSheetLayoutView="75" zoomScalePageLayoutView="0" workbookViewId="0" topLeftCell="A1">
      <selection activeCell="M29" sqref="M29"/>
    </sheetView>
  </sheetViews>
  <sheetFormatPr defaultColWidth="9.00390625" defaultRowHeight="12.75"/>
  <cols>
    <col min="1" max="1" width="5.375" style="16" customWidth="1"/>
    <col min="2" max="2" width="36.00390625" style="17" customWidth="1"/>
    <col min="3" max="3" width="10.00390625" style="18" customWidth="1"/>
    <col min="4" max="4" width="10.625" style="18" customWidth="1"/>
    <col min="5" max="5" width="15.25390625" style="19" customWidth="1"/>
    <col min="6" max="6" width="15.25390625" style="18" customWidth="1"/>
    <col min="7" max="7" width="15.25390625" style="25" customWidth="1"/>
    <col min="8" max="8" width="16.75390625" style="25" customWidth="1"/>
    <col min="9" max="9" width="15.25390625" style="25" customWidth="1"/>
    <col min="10" max="10" width="9.125" style="1" customWidth="1"/>
    <col min="11" max="11" width="12.25390625" style="1" customWidth="1"/>
    <col min="12" max="16384" width="9.125" style="1" customWidth="1"/>
  </cols>
  <sheetData>
    <row r="1" spans="7:9" ht="15.75">
      <c r="G1" s="20"/>
      <c r="H1" s="78" t="s">
        <v>158</v>
      </c>
      <c r="I1" s="20"/>
    </row>
    <row r="2" spans="7:9" ht="15.75">
      <c r="G2" s="21"/>
      <c r="H2" s="79" t="s">
        <v>208</v>
      </c>
      <c r="I2" s="21"/>
    </row>
    <row r="3" spans="7:9" ht="15.75">
      <c r="G3" s="21"/>
      <c r="H3" s="80" t="s">
        <v>113</v>
      </c>
      <c r="I3" s="21"/>
    </row>
    <row r="4" spans="6:9" ht="18" customHeight="1">
      <c r="F4" s="26"/>
      <c r="G4" s="22"/>
      <c r="H4" s="81" t="s">
        <v>209</v>
      </c>
      <c r="I4" s="81" t="s">
        <v>189</v>
      </c>
    </row>
    <row r="6" spans="1:9" ht="15.75">
      <c r="A6" s="133" t="s">
        <v>134</v>
      </c>
      <c r="B6" s="133"/>
      <c r="C6" s="133"/>
      <c r="D6" s="133"/>
      <c r="E6" s="133"/>
      <c r="F6" s="133"/>
      <c r="G6" s="133"/>
      <c r="H6" s="133"/>
      <c r="I6" s="133"/>
    </row>
    <row r="7" spans="1:9" ht="15.75">
      <c r="A7" s="133" t="s">
        <v>190</v>
      </c>
      <c r="B7" s="133"/>
      <c r="C7" s="133"/>
      <c r="D7" s="133"/>
      <c r="E7" s="133"/>
      <c r="F7" s="133"/>
      <c r="G7" s="133"/>
      <c r="H7" s="133"/>
      <c r="I7" s="133"/>
    </row>
    <row r="8" spans="1:9" ht="15.75" customHeight="1">
      <c r="A8" s="15"/>
      <c r="B8" s="14"/>
      <c r="C8" s="23"/>
      <c r="D8" s="23"/>
      <c r="E8" s="24"/>
      <c r="F8" s="23"/>
      <c r="G8" s="20"/>
      <c r="H8" s="20"/>
      <c r="I8" s="20"/>
    </row>
    <row r="9" ht="15.75">
      <c r="I9" s="25" t="s">
        <v>76</v>
      </c>
    </row>
    <row r="10" spans="1:9" ht="63">
      <c r="A10" s="83" t="s">
        <v>51</v>
      </c>
      <c r="B10" s="83" t="s">
        <v>33</v>
      </c>
      <c r="C10" s="84" t="s">
        <v>34</v>
      </c>
      <c r="D10" s="84" t="s">
        <v>35</v>
      </c>
      <c r="E10" s="84" t="s">
        <v>14</v>
      </c>
      <c r="F10" s="84" t="s">
        <v>15</v>
      </c>
      <c r="G10" s="85" t="s">
        <v>154</v>
      </c>
      <c r="H10" s="85" t="s">
        <v>156</v>
      </c>
      <c r="I10" s="85" t="s">
        <v>191</v>
      </c>
    </row>
    <row r="11" spans="1:9" ht="17.25" customHeight="1">
      <c r="A11" s="86" t="s">
        <v>54</v>
      </c>
      <c r="B11" s="84" t="s">
        <v>55</v>
      </c>
      <c r="C11" s="86" t="s">
        <v>56</v>
      </c>
      <c r="D11" s="84" t="s">
        <v>57</v>
      </c>
      <c r="E11" s="86" t="s">
        <v>58</v>
      </c>
      <c r="F11" s="84" t="s">
        <v>59</v>
      </c>
      <c r="G11" s="86" t="s">
        <v>60</v>
      </c>
      <c r="H11" s="84" t="s">
        <v>64</v>
      </c>
      <c r="I11" s="86" t="s">
        <v>65</v>
      </c>
    </row>
    <row r="12" spans="1:9" ht="78.75">
      <c r="A12" s="84" t="s">
        <v>54</v>
      </c>
      <c r="B12" s="87" t="s">
        <v>130</v>
      </c>
      <c r="C12" s="84" t="s">
        <v>94</v>
      </c>
      <c r="D12" s="84"/>
      <c r="E12" s="88"/>
      <c r="F12" s="84"/>
      <c r="G12" s="89">
        <f>G13+G42+G57+G67+G77+G83</f>
        <v>6611758.68</v>
      </c>
      <c r="H12" s="89">
        <f>H13+H42+H57+H67+H77+H83+H89</f>
        <v>5481158</v>
      </c>
      <c r="I12" s="89">
        <f>I13+I42+I57+I67+I77+I83+I89</f>
        <v>5582268</v>
      </c>
    </row>
    <row r="13" spans="1:9" ht="31.5">
      <c r="A13" s="84" t="s">
        <v>55</v>
      </c>
      <c r="B13" s="82" t="s">
        <v>37</v>
      </c>
      <c r="C13" s="84" t="s">
        <v>94</v>
      </c>
      <c r="D13" s="84" t="s">
        <v>62</v>
      </c>
      <c r="E13" s="88" t="s">
        <v>36</v>
      </c>
      <c r="F13" s="84" t="s">
        <v>36</v>
      </c>
      <c r="G13" s="89">
        <f>G14+G19+G27+G32+G37</f>
        <v>5102171</v>
      </c>
      <c r="H13" s="89">
        <f>H14+H19+H27+H32+H37</f>
        <v>4398017</v>
      </c>
      <c r="I13" s="89">
        <f>I14+I19+I27+I32+I37</f>
        <v>4345564</v>
      </c>
    </row>
    <row r="14" spans="1:9" ht="63">
      <c r="A14" s="84" t="s">
        <v>56</v>
      </c>
      <c r="B14" s="82" t="s">
        <v>30</v>
      </c>
      <c r="C14" s="84" t="s">
        <v>94</v>
      </c>
      <c r="D14" s="84" t="s">
        <v>63</v>
      </c>
      <c r="E14" s="88" t="s">
        <v>36</v>
      </c>
      <c r="F14" s="84" t="s">
        <v>36</v>
      </c>
      <c r="G14" s="89">
        <f aca="true" t="shared" si="0" ref="G14:I17">G15</f>
        <v>1020884.65</v>
      </c>
      <c r="H14" s="89">
        <f t="shared" si="0"/>
        <v>1020884.65</v>
      </c>
      <c r="I14" s="89">
        <f t="shared" si="0"/>
        <v>1020884.65</v>
      </c>
    </row>
    <row r="15" spans="1:9" ht="48" customHeight="1">
      <c r="A15" s="84" t="s">
        <v>57</v>
      </c>
      <c r="B15" s="82" t="s">
        <v>73</v>
      </c>
      <c r="C15" s="84" t="s">
        <v>94</v>
      </c>
      <c r="D15" s="84" t="s">
        <v>63</v>
      </c>
      <c r="E15" s="84" t="s">
        <v>114</v>
      </c>
      <c r="F15" s="84" t="s">
        <v>36</v>
      </c>
      <c r="G15" s="85">
        <f t="shared" si="0"/>
        <v>1020884.65</v>
      </c>
      <c r="H15" s="85">
        <f t="shared" si="0"/>
        <v>1020884.65</v>
      </c>
      <c r="I15" s="85">
        <f t="shared" si="0"/>
        <v>1020884.65</v>
      </c>
    </row>
    <row r="16" spans="1:9" ht="47.25">
      <c r="A16" s="84" t="s">
        <v>58</v>
      </c>
      <c r="B16" s="82" t="s">
        <v>72</v>
      </c>
      <c r="C16" s="84" t="s">
        <v>94</v>
      </c>
      <c r="D16" s="84" t="s">
        <v>63</v>
      </c>
      <c r="E16" s="84" t="s">
        <v>115</v>
      </c>
      <c r="F16" s="84" t="s">
        <v>36</v>
      </c>
      <c r="G16" s="85">
        <f t="shared" si="0"/>
        <v>1020884.65</v>
      </c>
      <c r="H16" s="85">
        <f t="shared" si="0"/>
        <v>1020884.65</v>
      </c>
      <c r="I16" s="85">
        <f t="shared" si="0"/>
        <v>1020884.65</v>
      </c>
    </row>
    <row r="17" spans="1:9" ht="132.75" customHeight="1">
      <c r="A17" s="84" t="s">
        <v>59</v>
      </c>
      <c r="B17" s="82" t="s">
        <v>38</v>
      </c>
      <c r="C17" s="84" t="s">
        <v>94</v>
      </c>
      <c r="D17" s="84" t="s">
        <v>63</v>
      </c>
      <c r="E17" s="84" t="s">
        <v>115</v>
      </c>
      <c r="F17" s="84" t="s">
        <v>39</v>
      </c>
      <c r="G17" s="85">
        <f t="shared" si="0"/>
        <v>1020884.65</v>
      </c>
      <c r="H17" s="85">
        <f t="shared" si="0"/>
        <v>1020884.65</v>
      </c>
      <c r="I17" s="85">
        <f t="shared" si="0"/>
        <v>1020884.65</v>
      </c>
    </row>
    <row r="18" spans="1:9" ht="47.25">
      <c r="A18" s="84" t="s">
        <v>60</v>
      </c>
      <c r="B18" s="82" t="s">
        <v>40</v>
      </c>
      <c r="C18" s="84" t="s">
        <v>94</v>
      </c>
      <c r="D18" s="84" t="s">
        <v>63</v>
      </c>
      <c r="E18" s="84" t="s">
        <v>115</v>
      </c>
      <c r="F18" s="84" t="s">
        <v>41</v>
      </c>
      <c r="G18" s="85">
        <v>1020884.65</v>
      </c>
      <c r="H18" s="85">
        <v>1020884.65</v>
      </c>
      <c r="I18" s="85">
        <v>1020884.65</v>
      </c>
    </row>
    <row r="19" spans="1:9" ht="110.25">
      <c r="A19" s="84" t="s">
        <v>64</v>
      </c>
      <c r="B19" s="82" t="s">
        <v>31</v>
      </c>
      <c r="C19" s="84" t="s">
        <v>94</v>
      </c>
      <c r="D19" s="84" t="s">
        <v>48</v>
      </c>
      <c r="E19" s="84" t="s">
        <v>36</v>
      </c>
      <c r="F19" s="84" t="s">
        <v>36</v>
      </c>
      <c r="G19" s="89">
        <f>G20+G26</f>
        <v>3963809.35</v>
      </c>
      <c r="H19" s="89">
        <f aca="true" t="shared" si="1" ref="G19:I20">H20</f>
        <v>3259655.35</v>
      </c>
      <c r="I19" s="89">
        <f t="shared" si="1"/>
        <v>3207202.35</v>
      </c>
    </row>
    <row r="20" spans="1:9" ht="47.25">
      <c r="A20" s="84" t="s">
        <v>65</v>
      </c>
      <c r="B20" s="82" t="s">
        <v>73</v>
      </c>
      <c r="C20" s="84" t="s">
        <v>94</v>
      </c>
      <c r="D20" s="84" t="s">
        <v>48</v>
      </c>
      <c r="E20" s="84" t="s">
        <v>114</v>
      </c>
      <c r="F20" s="84" t="s">
        <v>36</v>
      </c>
      <c r="G20" s="85">
        <f t="shared" si="1"/>
        <v>3962809.35</v>
      </c>
      <c r="H20" s="85">
        <f t="shared" si="1"/>
        <v>3259655.35</v>
      </c>
      <c r="I20" s="85">
        <f t="shared" si="1"/>
        <v>3207202.35</v>
      </c>
    </row>
    <row r="21" spans="1:9" ht="47.25">
      <c r="A21" s="84" t="s">
        <v>66</v>
      </c>
      <c r="B21" s="82" t="s">
        <v>72</v>
      </c>
      <c r="C21" s="84" t="s">
        <v>94</v>
      </c>
      <c r="D21" s="84" t="s">
        <v>48</v>
      </c>
      <c r="E21" s="84" t="s">
        <v>115</v>
      </c>
      <c r="F21" s="84" t="s">
        <v>36</v>
      </c>
      <c r="G21" s="85">
        <f>G22+G24</f>
        <v>3962809.35</v>
      </c>
      <c r="H21" s="85">
        <f>H22+H24</f>
        <v>3259655.35</v>
      </c>
      <c r="I21" s="85">
        <f>I22+I24</f>
        <v>3207202.35</v>
      </c>
    </row>
    <row r="22" spans="1:9" ht="126">
      <c r="A22" s="84" t="s">
        <v>67</v>
      </c>
      <c r="B22" s="82" t="s">
        <v>38</v>
      </c>
      <c r="C22" s="84" t="s">
        <v>94</v>
      </c>
      <c r="D22" s="84" t="s">
        <v>48</v>
      </c>
      <c r="E22" s="84" t="s">
        <v>115</v>
      </c>
      <c r="F22" s="84" t="s">
        <v>39</v>
      </c>
      <c r="G22" s="85">
        <f>G23</f>
        <v>3136200</v>
      </c>
      <c r="H22" s="85">
        <f>H23</f>
        <v>3136200</v>
      </c>
      <c r="I22" s="85">
        <f>I23</f>
        <v>3136200</v>
      </c>
    </row>
    <row r="23" spans="1:9" ht="47.25">
      <c r="A23" s="84" t="s">
        <v>68</v>
      </c>
      <c r="B23" s="82" t="s">
        <v>40</v>
      </c>
      <c r="C23" s="84" t="s">
        <v>94</v>
      </c>
      <c r="D23" s="84" t="s">
        <v>48</v>
      </c>
      <c r="E23" s="84" t="s">
        <v>115</v>
      </c>
      <c r="F23" s="84" t="s">
        <v>41</v>
      </c>
      <c r="G23" s="85">
        <v>3136200</v>
      </c>
      <c r="H23" s="85">
        <v>3136200</v>
      </c>
      <c r="I23" s="85">
        <v>3136200</v>
      </c>
    </row>
    <row r="24" spans="1:9" ht="47.25">
      <c r="A24" s="84" t="s">
        <v>77</v>
      </c>
      <c r="B24" s="82" t="s">
        <v>129</v>
      </c>
      <c r="C24" s="84" t="s">
        <v>94</v>
      </c>
      <c r="D24" s="84" t="s">
        <v>48</v>
      </c>
      <c r="E24" s="84" t="s">
        <v>115</v>
      </c>
      <c r="F24" s="84" t="s">
        <v>42</v>
      </c>
      <c r="G24" s="85">
        <f>G25</f>
        <v>826609.35</v>
      </c>
      <c r="H24" s="85">
        <f>H25</f>
        <v>123455.35</v>
      </c>
      <c r="I24" s="85">
        <f>I25</f>
        <v>71002.35</v>
      </c>
    </row>
    <row r="25" spans="1:9" ht="63">
      <c r="A25" s="84" t="s">
        <v>84</v>
      </c>
      <c r="B25" s="82" t="s">
        <v>43</v>
      </c>
      <c r="C25" s="84" t="s">
        <v>94</v>
      </c>
      <c r="D25" s="84" t="s">
        <v>48</v>
      </c>
      <c r="E25" s="84" t="s">
        <v>115</v>
      </c>
      <c r="F25" s="84" t="s">
        <v>44</v>
      </c>
      <c r="G25" s="85">
        <v>826609.35</v>
      </c>
      <c r="H25" s="85">
        <v>123455.35</v>
      </c>
      <c r="I25" s="85">
        <v>71002.35</v>
      </c>
    </row>
    <row r="26" spans="1:9" ht="63.75" customHeight="1">
      <c r="A26" s="84"/>
      <c r="B26" s="82" t="s">
        <v>129</v>
      </c>
      <c r="C26" s="84" t="s">
        <v>94</v>
      </c>
      <c r="D26" s="84" t="s">
        <v>48</v>
      </c>
      <c r="E26" s="84" t="s">
        <v>115</v>
      </c>
      <c r="F26" s="84" t="s">
        <v>226</v>
      </c>
      <c r="G26" s="85">
        <v>1000</v>
      </c>
      <c r="H26" s="85">
        <v>0</v>
      </c>
      <c r="I26" s="85">
        <v>0</v>
      </c>
    </row>
    <row r="27" spans="1:9" ht="78.75">
      <c r="A27" s="84" t="s">
        <v>85</v>
      </c>
      <c r="B27" s="90" t="s">
        <v>2</v>
      </c>
      <c r="C27" s="84" t="s">
        <v>94</v>
      </c>
      <c r="D27" s="84" t="s">
        <v>69</v>
      </c>
      <c r="E27" s="84"/>
      <c r="F27" s="84"/>
      <c r="G27" s="89">
        <f aca="true" t="shared" si="2" ref="G27:I30">G28</f>
        <v>107977</v>
      </c>
      <c r="H27" s="89">
        <f t="shared" si="2"/>
        <v>107977</v>
      </c>
      <c r="I27" s="89">
        <f>I28</f>
        <v>107977</v>
      </c>
    </row>
    <row r="28" spans="1:9" ht="47.25">
      <c r="A28" s="84" t="s">
        <v>86</v>
      </c>
      <c r="B28" s="82" t="s">
        <v>73</v>
      </c>
      <c r="C28" s="84" t="s">
        <v>94</v>
      </c>
      <c r="D28" s="84" t="s">
        <v>69</v>
      </c>
      <c r="E28" s="84" t="s">
        <v>114</v>
      </c>
      <c r="F28" s="84"/>
      <c r="G28" s="85">
        <f t="shared" si="2"/>
        <v>107977</v>
      </c>
      <c r="H28" s="85">
        <f t="shared" si="2"/>
        <v>107977</v>
      </c>
      <c r="I28" s="85">
        <f t="shared" si="2"/>
        <v>107977</v>
      </c>
    </row>
    <row r="29" spans="1:9" ht="47.25">
      <c r="A29" s="84" t="s">
        <v>78</v>
      </c>
      <c r="B29" s="82" t="s">
        <v>72</v>
      </c>
      <c r="C29" s="84" t="s">
        <v>94</v>
      </c>
      <c r="D29" s="84" t="s">
        <v>69</v>
      </c>
      <c r="E29" s="84" t="s">
        <v>115</v>
      </c>
      <c r="F29" s="84"/>
      <c r="G29" s="85">
        <v>107977</v>
      </c>
      <c r="H29" s="85">
        <v>107977</v>
      </c>
      <c r="I29" s="85">
        <v>107977</v>
      </c>
    </row>
    <row r="30" spans="1:9" ht="15.75">
      <c r="A30" s="84" t="s">
        <v>87</v>
      </c>
      <c r="B30" s="82" t="s">
        <v>3</v>
      </c>
      <c r="C30" s="84" t="s">
        <v>94</v>
      </c>
      <c r="D30" s="84" t="s">
        <v>69</v>
      </c>
      <c r="E30" s="84" t="s">
        <v>115</v>
      </c>
      <c r="F30" s="84" t="s">
        <v>4</v>
      </c>
      <c r="G30" s="85">
        <f t="shared" si="2"/>
        <v>107977</v>
      </c>
      <c r="H30" s="85">
        <f t="shared" si="2"/>
        <v>107977</v>
      </c>
      <c r="I30" s="85">
        <f t="shared" si="2"/>
        <v>107977</v>
      </c>
    </row>
    <row r="31" spans="1:9" ht="15.75">
      <c r="A31" s="84" t="s">
        <v>79</v>
      </c>
      <c r="B31" s="82" t="s">
        <v>12</v>
      </c>
      <c r="C31" s="84" t="s">
        <v>94</v>
      </c>
      <c r="D31" s="84" t="s">
        <v>69</v>
      </c>
      <c r="E31" s="84" t="s">
        <v>115</v>
      </c>
      <c r="F31" s="84" t="s">
        <v>11</v>
      </c>
      <c r="G31" s="85">
        <v>107977</v>
      </c>
      <c r="H31" s="85">
        <v>107977</v>
      </c>
      <c r="I31" s="85">
        <v>107977</v>
      </c>
    </row>
    <row r="32" spans="1:9" ht="15.75">
      <c r="A32" s="84" t="s">
        <v>88</v>
      </c>
      <c r="B32" s="82" t="s">
        <v>32</v>
      </c>
      <c r="C32" s="84" t="s">
        <v>94</v>
      </c>
      <c r="D32" s="84" t="s">
        <v>20</v>
      </c>
      <c r="E32" s="84"/>
      <c r="F32" s="84"/>
      <c r="G32" s="89">
        <f>G34</f>
        <v>5000</v>
      </c>
      <c r="H32" s="89">
        <f>H34</f>
        <v>5000</v>
      </c>
      <c r="I32" s="89">
        <f>I34</f>
        <v>5000</v>
      </c>
    </row>
    <row r="33" spans="1:9" ht="47.25">
      <c r="A33" s="84" t="s">
        <v>89</v>
      </c>
      <c r="B33" s="82" t="s">
        <v>73</v>
      </c>
      <c r="C33" s="84" t="s">
        <v>94</v>
      </c>
      <c r="D33" s="84" t="s">
        <v>20</v>
      </c>
      <c r="E33" s="84" t="s">
        <v>114</v>
      </c>
      <c r="F33" s="84"/>
      <c r="G33" s="89">
        <f>G34</f>
        <v>5000</v>
      </c>
      <c r="H33" s="89">
        <f>H34</f>
        <v>5000</v>
      </c>
      <c r="I33" s="89">
        <f>I34</f>
        <v>5000</v>
      </c>
    </row>
    <row r="34" spans="1:9" ht="31.5">
      <c r="A34" s="84" t="s">
        <v>90</v>
      </c>
      <c r="B34" s="82" t="s">
        <v>74</v>
      </c>
      <c r="C34" s="84" t="s">
        <v>94</v>
      </c>
      <c r="D34" s="84" t="s">
        <v>20</v>
      </c>
      <c r="E34" s="84" t="s">
        <v>116</v>
      </c>
      <c r="F34" s="84"/>
      <c r="G34" s="85">
        <f aca="true" t="shared" si="3" ref="G34:I35">G35</f>
        <v>5000</v>
      </c>
      <c r="H34" s="85">
        <f t="shared" si="3"/>
        <v>5000</v>
      </c>
      <c r="I34" s="85">
        <f t="shared" si="3"/>
        <v>5000</v>
      </c>
    </row>
    <row r="35" spans="1:9" ht="15.75">
      <c r="A35" s="84" t="s">
        <v>91</v>
      </c>
      <c r="B35" s="91" t="s">
        <v>45</v>
      </c>
      <c r="C35" s="84" t="s">
        <v>94</v>
      </c>
      <c r="D35" s="84" t="s">
        <v>20</v>
      </c>
      <c r="E35" s="84" t="s">
        <v>116</v>
      </c>
      <c r="F35" s="84" t="s">
        <v>46</v>
      </c>
      <c r="G35" s="85">
        <f t="shared" si="3"/>
        <v>5000</v>
      </c>
      <c r="H35" s="85">
        <f t="shared" si="3"/>
        <v>5000</v>
      </c>
      <c r="I35" s="85">
        <f t="shared" si="3"/>
        <v>5000</v>
      </c>
    </row>
    <row r="36" spans="1:9" ht="15.75">
      <c r="A36" s="84" t="s">
        <v>92</v>
      </c>
      <c r="B36" s="92" t="s">
        <v>0</v>
      </c>
      <c r="C36" s="84" t="s">
        <v>94</v>
      </c>
      <c r="D36" s="84" t="s">
        <v>20</v>
      </c>
      <c r="E36" s="84" t="s">
        <v>116</v>
      </c>
      <c r="F36" s="84" t="s">
        <v>10</v>
      </c>
      <c r="G36" s="85">
        <v>5000</v>
      </c>
      <c r="H36" s="85">
        <v>5000</v>
      </c>
      <c r="I36" s="85">
        <v>5000</v>
      </c>
    </row>
    <row r="37" spans="1:9" ht="31.5">
      <c r="A37" s="84" t="s">
        <v>93</v>
      </c>
      <c r="B37" s="92" t="s">
        <v>17</v>
      </c>
      <c r="C37" s="84" t="s">
        <v>94</v>
      </c>
      <c r="D37" s="84" t="s">
        <v>21</v>
      </c>
      <c r="E37" s="84"/>
      <c r="F37" s="84"/>
      <c r="G37" s="89">
        <f>G39</f>
        <v>4500</v>
      </c>
      <c r="H37" s="89">
        <f>H39</f>
        <v>4500</v>
      </c>
      <c r="I37" s="89">
        <f>I39</f>
        <v>4500</v>
      </c>
    </row>
    <row r="38" spans="1:9" ht="47.25">
      <c r="A38" s="84" t="s">
        <v>95</v>
      </c>
      <c r="B38" s="82" t="s">
        <v>73</v>
      </c>
      <c r="C38" s="84" t="s">
        <v>94</v>
      </c>
      <c r="D38" s="84" t="s">
        <v>21</v>
      </c>
      <c r="E38" s="84" t="s">
        <v>114</v>
      </c>
      <c r="F38" s="84"/>
      <c r="G38" s="89">
        <f>G39</f>
        <v>4500</v>
      </c>
      <c r="H38" s="89">
        <f>H39</f>
        <v>4500</v>
      </c>
      <c r="I38" s="89">
        <f>I39</f>
        <v>4500</v>
      </c>
    </row>
    <row r="39" spans="1:9" ht="63">
      <c r="A39" s="84" t="s">
        <v>80</v>
      </c>
      <c r="B39" s="92" t="s">
        <v>124</v>
      </c>
      <c r="C39" s="84" t="s">
        <v>94</v>
      </c>
      <c r="D39" s="84" t="s">
        <v>21</v>
      </c>
      <c r="E39" s="117" t="s">
        <v>117</v>
      </c>
      <c r="F39" s="84"/>
      <c r="G39" s="85">
        <f aca="true" t="shared" si="4" ref="G39:I40">G40</f>
        <v>4500</v>
      </c>
      <c r="H39" s="85">
        <f t="shared" si="4"/>
        <v>4500</v>
      </c>
      <c r="I39" s="85">
        <f t="shared" si="4"/>
        <v>4500</v>
      </c>
    </row>
    <row r="40" spans="1:9" ht="47.25">
      <c r="A40" s="84" t="s">
        <v>81</v>
      </c>
      <c r="B40" s="82" t="s">
        <v>129</v>
      </c>
      <c r="C40" s="84" t="s">
        <v>94</v>
      </c>
      <c r="D40" s="84" t="s">
        <v>21</v>
      </c>
      <c r="E40" s="117" t="s">
        <v>117</v>
      </c>
      <c r="F40" s="84" t="s">
        <v>42</v>
      </c>
      <c r="G40" s="85">
        <f t="shared" si="4"/>
        <v>4500</v>
      </c>
      <c r="H40" s="85">
        <f t="shared" si="4"/>
        <v>4500</v>
      </c>
      <c r="I40" s="85">
        <f t="shared" si="4"/>
        <v>4500</v>
      </c>
    </row>
    <row r="41" spans="1:9" ht="63">
      <c r="A41" s="84" t="s">
        <v>96</v>
      </c>
      <c r="B41" s="82" t="s">
        <v>43</v>
      </c>
      <c r="C41" s="84" t="s">
        <v>94</v>
      </c>
      <c r="D41" s="84" t="s">
        <v>21</v>
      </c>
      <c r="E41" s="117" t="s">
        <v>117</v>
      </c>
      <c r="F41" s="84" t="s">
        <v>44</v>
      </c>
      <c r="G41" s="85">
        <v>4500</v>
      </c>
      <c r="H41" s="85">
        <v>4500</v>
      </c>
      <c r="I41" s="85">
        <v>4500</v>
      </c>
    </row>
    <row r="42" spans="1:9" ht="15.75">
      <c r="A42" s="84" t="s">
        <v>97</v>
      </c>
      <c r="B42" s="82" t="s">
        <v>131</v>
      </c>
      <c r="C42" s="84" t="s">
        <v>94</v>
      </c>
      <c r="D42" s="84" t="s">
        <v>25</v>
      </c>
      <c r="E42" s="84"/>
      <c r="F42" s="84"/>
      <c r="G42" s="89">
        <f>G43</f>
        <v>108277</v>
      </c>
      <c r="H42" s="89">
        <f>H43</f>
        <v>113020</v>
      </c>
      <c r="I42" s="89">
        <f>I43</f>
        <v>117170</v>
      </c>
    </row>
    <row r="43" spans="1:9" ht="31.5">
      <c r="A43" s="84" t="s">
        <v>98</v>
      </c>
      <c r="B43" s="82" t="s">
        <v>5</v>
      </c>
      <c r="C43" s="84" t="s">
        <v>94</v>
      </c>
      <c r="D43" s="84" t="s">
        <v>26</v>
      </c>
      <c r="E43" s="84"/>
      <c r="F43" s="84"/>
      <c r="G43" s="85">
        <f>G45</f>
        <v>108277</v>
      </c>
      <c r="H43" s="85">
        <f>H45</f>
        <v>113020</v>
      </c>
      <c r="I43" s="85">
        <f>I45</f>
        <v>117170</v>
      </c>
    </row>
    <row r="44" spans="1:9" ht="47.25">
      <c r="A44" s="84" t="s">
        <v>99</v>
      </c>
      <c r="B44" s="82" t="s">
        <v>73</v>
      </c>
      <c r="C44" s="84" t="s">
        <v>94</v>
      </c>
      <c r="D44" s="84" t="s">
        <v>26</v>
      </c>
      <c r="E44" s="84" t="s">
        <v>114</v>
      </c>
      <c r="F44" s="84"/>
      <c r="G44" s="85">
        <f>G45</f>
        <v>108277</v>
      </c>
      <c r="H44" s="85">
        <f>H45</f>
        <v>113020</v>
      </c>
      <c r="I44" s="85">
        <f>I45</f>
        <v>117170</v>
      </c>
    </row>
    <row r="45" spans="1:9" ht="63">
      <c r="A45" s="84" t="s">
        <v>100</v>
      </c>
      <c r="B45" s="82" t="s">
        <v>125</v>
      </c>
      <c r="C45" s="84" t="s">
        <v>94</v>
      </c>
      <c r="D45" s="84" t="s">
        <v>26</v>
      </c>
      <c r="E45" s="84" t="s">
        <v>118</v>
      </c>
      <c r="F45" s="84"/>
      <c r="G45" s="85">
        <f>G46+G48</f>
        <v>108277</v>
      </c>
      <c r="H45" s="85">
        <f>H46+H48</f>
        <v>113020</v>
      </c>
      <c r="I45" s="85">
        <f>I46+I48</f>
        <v>117170</v>
      </c>
    </row>
    <row r="46" spans="1:9" ht="126">
      <c r="A46" s="84" t="s">
        <v>101</v>
      </c>
      <c r="B46" s="82" t="s">
        <v>38</v>
      </c>
      <c r="C46" s="84" t="s">
        <v>94</v>
      </c>
      <c r="D46" s="84" t="s">
        <v>26</v>
      </c>
      <c r="E46" s="84" t="s">
        <v>118</v>
      </c>
      <c r="F46" s="84" t="s">
        <v>39</v>
      </c>
      <c r="G46" s="85">
        <f>G47</f>
        <v>86730</v>
      </c>
      <c r="H46" s="85">
        <f>H47</f>
        <v>81800</v>
      </c>
      <c r="I46" s="85">
        <f>I47</f>
        <v>0</v>
      </c>
    </row>
    <row r="47" spans="1:9" ht="47.25">
      <c r="A47" s="84" t="s">
        <v>102</v>
      </c>
      <c r="B47" s="82" t="s">
        <v>40</v>
      </c>
      <c r="C47" s="84" t="s">
        <v>94</v>
      </c>
      <c r="D47" s="84" t="s">
        <v>26</v>
      </c>
      <c r="E47" s="84" t="s">
        <v>118</v>
      </c>
      <c r="F47" s="84" t="s">
        <v>41</v>
      </c>
      <c r="G47" s="85">
        <v>86730</v>
      </c>
      <c r="H47" s="85">
        <v>81800</v>
      </c>
      <c r="I47" s="85">
        <v>0</v>
      </c>
    </row>
    <row r="48" spans="1:9" ht="47.25">
      <c r="A48" s="84" t="s">
        <v>103</v>
      </c>
      <c r="B48" s="82" t="s">
        <v>129</v>
      </c>
      <c r="C48" s="84" t="s">
        <v>94</v>
      </c>
      <c r="D48" s="84" t="s">
        <v>26</v>
      </c>
      <c r="E48" s="84" t="s">
        <v>118</v>
      </c>
      <c r="F48" s="84" t="s">
        <v>42</v>
      </c>
      <c r="G48" s="85">
        <f>G49</f>
        <v>21547</v>
      </c>
      <c r="H48" s="85">
        <f>H49</f>
        <v>31220</v>
      </c>
      <c r="I48" s="85">
        <f>I49</f>
        <v>117170</v>
      </c>
    </row>
    <row r="49" spans="1:9" ht="63">
      <c r="A49" s="84" t="s">
        <v>104</v>
      </c>
      <c r="B49" s="82" t="s">
        <v>43</v>
      </c>
      <c r="C49" s="84" t="s">
        <v>94</v>
      </c>
      <c r="D49" s="84" t="s">
        <v>26</v>
      </c>
      <c r="E49" s="84" t="s">
        <v>118</v>
      </c>
      <c r="F49" s="84" t="s">
        <v>44</v>
      </c>
      <c r="G49" s="85">
        <v>21547</v>
      </c>
      <c r="H49" s="85">
        <v>31220</v>
      </c>
      <c r="I49" s="85">
        <v>117170</v>
      </c>
    </row>
    <row r="50" spans="1:9" ht="47.25">
      <c r="A50" s="84" t="s">
        <v>105</v>
      </c>
      <c r="B50" s="87" t="s">
        <v>218</v>
      </c>
      <c r="C50" s="84" t="s">
        <v>94</v>
      </c>
      <c r="D50" s="84" t="s">
        <v>206</v>
      </c>
      <c r="E50" s="84"/>
      <c r="F50" s="84"/>
      <c r="G50" s="89">
        <f aca="true" t="shared" si="5" ref="G50:I55">G51</f>
        <v>143158</v>
      </c>
      <c r="H50" s="89">
        <f t="shared" si="5"/>
        <v>0</v>
      </c>
      <c r="I50" s="89">
        <f t="shared" si="5"/>
        <v>0</v>
      </c>
    </row>
    <row r="51" spans="1:9" ht="31.5">
      <c r="A51" s="84" t="s">
        <v>112</v>
      </c>
      <c r="B51" s="82" t="s">
        <v>204</v>
      </c>
      <c r="C51" s="84" t="s">
        <v>94</v>
      </c>
      <c r="D51" s="84" t="s">
        <v>205</v>
      </c>
      <c r="E51" s="84"/>
      <c r="F51" s="84"/>
      <c r="G51" s="85">
        <f t="shared" si="5"/>
        <v>143158</v>
      </c>
      <c r="H51" s="85">
        <f t="shared" si="5"/>
        <v>0</v>
      </c>
      <c r="I51" s="85">
        <f t="shared" si="5"/>
        <v>0</v>
      </c>
    </row>
    <row r="52" spans="1:9" ht="63">
      <c r="A52" s="84" t="s">
        <v>82</v>
      </c>
      <c r="B52" s="82" t="s">
        <v>221</v>
      </c>
      <c r="C52" s="84" t="s">
        <v>94</v>
      </c>
      <c r="D52" s="84" t="s">
        <v>205</v>
      </c>
      <c r="E52" s="84" t="s">
        <v>119</v>
      </c>
      <c r="F52" s="84"/>
      <c r="G52" s="85">
        <f t="shared" si="5"/>
        <v>143158</v>
      </c>
      <c r="H52" s="85">
        <f t="shared" si="5"/>
        <v>0</v>
      </c>
      <c r="I52" s="85">
        <f t="shared" si="5"/>
        <v>0</v>
      </c>
    </row>
    <row r="53" spans="1:9" ht="63">
      <c r="A53" s="84" t="s">
        <v>106</v>
      </c>
      <c r="B53" s="82" t="s">
        <v>222</v>
      </c>
      <c r="C53" s="84" t="s">
        <v>94</v>
      </c>
      <c r="D53" s="84" t="s">
        <v>205</v>
      </c>
      <c r="E53" s="84" t="s">
        <v>219</v>
      </c>
      <c r="F53" s="84"/>
      <c r="G53" s="85">
        <f t="shared" si="5"/>
        <v>143158</v>
      </c>
      <c r="H53" s="85">
        <f t="shared" si="5"/>
        <v>0</v>
      </c>
      <c r="I53" s="85">
        <f t="shared" si="5"/>
        <v>0</v>
      </c>
    </row>
    <row r="54" spans="1:9" ht="31.5">
      <c r="A54" s="84" t="s">
        <v>83</v>
      </c>
      <c r="B54" s="82" t="s">
        <v>223</v>
      </c>
      <c r="C54" s="84" t="s">
        <v>94</v>
      </c>
      <c r="D54" s="84" t="s">
        <v>205</v>
      </c>
      <c r="E54" s="84" t="s">
        <v>220</v>
      </c>
      <c r="F54" s="84"/>
      <c r="G54" s="85">
        <f t="shared" si="5"/>
        <v>143158</v>
      </c>
      <c r="H54" s="85">
        <f t="shared" si="5"/>
        <v>0</v>
      </c>
      <c r="I54" s="85">
        <f t="shared" si="5"/>
        <v>0</v>
      </c>
    </row>
    <row r="55" spans="1:9" ht="47.25">
      <c r="A55" s="84" t="s">
        <v>168</v>
      </c>
      <c r="B55" s="82" t="s">
        <v>224</v>
      </c>
      <c r="C55" s="84" t="s">
        <v>94</v>
      </c>
      <c r="D55" s="84" t="s">
        <v>205</v>
      </c>
      <c r="E55" s="84" t="s">
        <v>220</v>
      </c>
      <c r="F55" s="84" t="s">
        <v>42</v>
      </c>
      <c r="G55" s="85">
        <f t="shared" si="5"/>
        <v>143158</v>
      </c>
      <c r="H55" s="85">
        <f t="shared" si="5"/>
        <v>0</v>
      </c>
      <c r="I55" s="85">
        <f t="shared" si="5"/>
        <v>0</v>
      </c>
    </row>
    <row r="56" spans="1:9" ht="63">
      <c r="A56" s="84" t="s">
        <v>169</v>
      </c>
      <c r="B56" s="82" t="s">
        <v>225</v>
      </c>
      <c r="C56" s="84" t="s">
        <v>94</v>
      </c>
      <c r="D56" s="84" t="s">
        <v>205</v>
      </c>
      <c r="E56" s="84" t="s">
        <v>220</v>
      </c>
      <c r="F56" s="84" t="s">
        <v>44</v>
      </c>
      <c r="G56" s="85">
        <v>143158</v>
      </c>
      <c r="H56" s="85">
        <v>0</v>
      </c>
      <c r="I56" s="85">
        <v>0</v>
      </c>
    </row>
    <row r="57" spans="1:9" ht="15.75">
      <c r="A57" s="84" t="s">
        <v>170</v>
      </c>
      <c r="B57" s="82" t="s">
        <v>132</v>
      </c>
      <c r="C57" s="84" t="s">
        <v>94</v>
      </c>
      <c r="D57" s="84" t="s">
        <v>50</v>
      </c>
      <c r="E57" s="84"/>
      <c r="F57" s="84"/>
      <c r="G57" s="89">
        <f>G58</f>
        <v>633606.6799999999</v>
      </c>
      <c r="H57" s="89">
        <f aca="true" t="shared" si="6" ref="G57:I59">H58</f>
        <v>366000</v>
      </c>
      <c r="I57" s="89">
        <f t="shared" si="6"/>
        <v>378800</v>
      </c>
    </row>
    <row r="58" spans="1:9" ht="31.5">
      <c r="A58" s="84" t="s">
        <v>171</v>
      </c>
      <c r="B58" s="82" t="s">
        <v>9</v>
      </c>
      <c r="C58" s="84" t="s">
        <v>94</v>
      </c>
      <c r="D58" s="84" t="s">
        <v>6</v>
      </c>
      <c r="E58" s="84"/>
      <c r="F58" s="84"/>
      <c r="G58" s="85">
        <f t="shared" si="6"/>
        <v>633606.6799999999</v>
      </c>
      <c r="H58" s="85">
        <f t="shared" si="6"/>
        <v>366000</v>
      </c>
      <c r="I58" s="85">
        <f t="shared" si="6"/>
        <v>378800</v>
      </c>
    </row>
    <row r="59" spans="1:9" ht="63">
      <c r="A59" s="84" t="s">
        <v>172</v>
      </c>
      <c r="B59" s="93" t="s">
        <v>152</v>
      </c>
      <c r="C59" s="84" t="s">
        <v>94</v>
      </c>
      <c r="D59" s="84" t="s">
        <v>6</v>
      </c>
      <c r="E59" s="84" t="s">
        <v>119</v>
      </c>
      <c r="F59" s="84"/>
      <c r="G59" s="85">
        <f t="shared" si="6"/>
        <v>633606.6799999999</v>
      </c>
      <c r="H59" s="85">
        <f t="shared" si="6"/>
        <v>366000</v>
      </c>
      <c r="I59" s="85">
        <f t="shared" si="6"/>
        <v>378800</v>
      </c>
    </row>
    <row r="60" spans="1:9" ht="78.75">
      <c r="A60" s="84" t="s">
        <v>173</v>
      </c>
      <c r="B60" s="116" t="s">
        <v>1</v>
      </c>
      <c r="C60" s="84" t="s">
        <v>94</v>
      </c>
      <c r="D60" s="84" t="s">
        <v>6</v>
      </c>
      <c r="E60" s="117" t="s">
        <v>120</v>
      </c>
      <c r="F60" s="84"/>
      <c r="G60" s="85">
        <f>G61+G64</f>
        <v>633606.6799999999</v>
      </c>
      <c r="H60" s="85">
        <f>H61+H64</f>
        <v>366000</v>
      </c>
      <c r="I60" s="85">
        <f>I61+I64</f>
        <v>378800</v>
      </c>
    </row>
    <row r="61" spans="1:9" ht="47.25">
      <c r="A61" s="84" t="s">
        <v>174</v>
      </c>
      <c r="B61" s="82" t="s">
        <v>199</v>
      </c>
      <c r="C61" s="84" t="s">
        <v>94</v>
      </c>
      <c r="D61" s="84" t="s">
        <v>6</v>
      </c>
      <c r="E61" s="117" t="s">
        <v>197</v>
      </c>
      <c r="F61" s="84"/>
      <c r="G61" s="85">
        <f aca="true" t="shared" si="7" ref="G61:I62">G62</f>
        <v>145300</v>
      </c>
      <c r="H61" s="85">
        <f t="shared" si="7"/>
        <v>145300</v>
      </c>
      <c r="I61" s="85">
        <f t="shared" si="7"/>
        <v>145300</v>
      </c>
    </row>
    <row r="62" spans="1:9" ht="47.25">
      <c r="A62" s="84" t="s">
        <v>175</v>
      </c>
      <c r="B62" s="82" t="s">
        <v>129</v>
      </c>
      <c r="C62" s="84" t="s">
        <v>94</v>
      </c>
      <c r="D62" s="84" t="s">
        <v>6</v>
      </c>
      <c r="E62" s="117" t="s">
        <v>197</v>
      </c>
      <c r="F62" s="84" t="s">
        <v>42</v>
      </c>
      <c r="G62" s="85">
        <f t="shared" si="7"/>
        <v>145300</v>
      </c>
      <c r="H62" s="85">
        <f t="shared" si="7"/>
        <v>145300</v>
      </c>
      <c r="I62" s="85">
        <f t="shared" si="7"/>
        <v>145300</v>
      </c>
    </row>
    <row r="63" spans="1:9" ht="63">
      <c r="A63" s="84" t="s">
        <v>176</v>
      </c>
      <c r="B63" s="82" t="s">
        <v>43</v>
      </c>
      <c r="C63" s="84" t="s">
        <v>94</v>
      </c>
      <c r="D63" s="84" t="s">
        <v>6</v>
      </c>
      <c r="E63" s="117" t="s">
        <v>197</v>
      </c>
      <c r="F63" s="84" t="s">
        <v>44</v>
      </c>
      <c r="G63" s="85">
        <v>145300</v>
      </c>
      <c r="H63" s="85">
        <v>145300</v>
      </c>
      <c r="I63" s="85">
        <v>145300</v>
      </c>
    </row>
    <row r="64" spans="1:9" ht="31.5">
      <c r="A64" s="84" t="s">
        <v>177</v>
      </c>
      <c r="B64" s="82" t="s">
        <v>198</v>
      </c>
      <c r="C64" s="84" t="s">
        <v>94</v>
      </c>
      <c r="D64" s="84" t="s">
        <v>6</v>
      </c>
      <c r="E64" s="117" t="s">
        <v>121</v>
      </c>
      <c r="F64" s="84"/>
      <c r="G64" s="85">
        <f aca="true" t="shared" si="8" ref="G64:I65">G65</f>
        <v>488306.68</v>
      </c>
      <c r="H64" s="85">
        <f t="shared" si="8"/>
        <v>220700</v>
      </c>
      <c r="I64" s="85">
        <f t="shared" si="8"/>
        <v>233500</v>
      </c>
    </row>
    <row r="65" spans="1:9" ht="47.25">
      <c r="A65" s="84" t="s">
        <v>178</v>
      </c>
      <c r="B65" s="82" t="s">
        <v>129</v>
      </c>
      <c r="C65" s="84" t="s">
        <v>94</v>
      </c>
      <c r="D65" s="84" t="s">
        <v>6</v>
      </c>
      <c r="E65" s="117" t="s">
        <v>121</v>
      </c>
      <c r="F65" s="84" t="s">
        <v>42</v>
      </c>
      <c r="G65" s="85">
        <f t="shared" si="8"/>
        <v>488306.68</v>
      </c>
      <c r="H65" s="85">
        <f t="shared" si="8"/>
        <v>220700</v>
      </c>
      <c r="I65" s="85">
        <f t="shared" si="8"/>
        <v>233500</v>
      </c>
    </row>
    <row r="66" spans="1:9" ht="63">
      <c r="A66" s="84" t="s">
        <v>107</v>
      </c>
      <c r="B66" s="82" t="s">
        <v>43</v>
      </c>
      <c r="C66" s="84" t="s">
        <v>94</v>
      </c>
      <c r="D66" s="84" t="s">
        <v>6</v>
      </c>
      <c r="E66" s="117" t="s">
        <v>121</v>
      </c>
      <c r="F66" s="84" t="s">
        <v>44</v>
      </c>
      <c r="G66" s="85">
        <v>488306.68</v>
      </c>
      <c r="H66" s="85">
        <v>220700</v>
      </c>
      <c r="I66" s="85">
        <v>233500</v>
      </c>
    </row>
    <row r="67" spans="1:9" ht="31.5">
      <c r="A67" s="84" t="s">
        <v>108</v>
      </c>
      <c r="B67" s="82" t="s">
        <v>133</v>
      </c>
      <c r="C67" s="84" t="s">
        <v>94</v>
      </c>
      <c r="D67" s="84" t="s">
        <v>71</v>
      </c>
      <c r="E67" s="88"/>
      <c r="F67" s="84"/>
      <c r="G67" s="89">
        <f>G68</f>
        <v>700000</v>
      </c>
      <c r="H67" s="89">
        <f>H68</f>
        <v>400000</v>
      </c>
      <c r="I67" s="89">
        <f>I68</f>
        <v>400000</v>
      </c>
    </row>
    <row r="68" spans="1:9" ht="15.75">
      <c r="A68" s="84" t="s">
        <v>109</v>
      </c>
      <c r="B68" s="82" t="s">
        <v>8</v>
      </c>
      <c r="C68" s="84" t="s">
        <v>94</v>
      </c>
      <c r="D68" s="84" t="s">
        <v>7</v>
      </c>
      <c r="E68" s="84"/>
      <c r="F68" s="84"/>
      <c r="G68" s="85">
        <f aca="true" t="shared" si="9" ref="G68:I69">G69</f>
        <v>700000</v>
      </c>
      <c r="H68" s="85">
        <f t="shared" si="9"/>
        <v>400000</v>
      </c>
      <c r="I68" s="85">
        <f t="shared" si="9"/>
        <v>400000</v>
      </c>
    </row>
    <row r="69" spans="1:9" ht="71.25" customHeight="1">
      <c r="A69" s="84" t="s">
        <v>110</v>
      </c>
      <c r="B69" s="93" t="s">
        <v>152</v>
      </c>
      <c r="C69" s="84" t="s">
        <v>94</v>
      </c>
      <c r="D69" s="84" t="s">
        <v>7</v>
      </c>
      <c r="E69" s="84" t="s">
        <v>119</v>
      </c>
      <c r="F69" s="84"/>
      <c r="G69" s="85">
        <f t="shared" si="9"/>
        <v>700000</v>
      </c>
      <c r="H69" s="85">
        <f t="shared" si="9"/>
        <v>400000</v>
      </c>
      <c r="I69" s="85">
        <f t="shared" si="9"/>
        <v>400000</v>
      </c>
    </row>
    <row r="70" spans="1:9" ht="63">
      <c r="A70" s="84" t="s">
        <v>179</v>
      </c>
      <c r="B70" s="93" t="s">
        <v>135</v>
      </c>
      <c r="C70" s="84" t="s">
        <v>94</v>
      </c>
      <c r="D70" s="84" t="s">
        <v>7</v>
      </c>
      <c r="E70" s="84" t="s">
        <v>122</v>
      </c>
      <c r="F70" s="84"/>
      <c r="G70" s="85">
        <f>G71+G74</f>
        <v>700000</v>
      </c>
      <c r="H70" s="85">
        <f>H71+H74</f>
        <v>400000</v>
      </c>
      <c r="I70" s="85">
        <f>I71+I74</f>
        <v>400000</v>
      </c>
    </row>
    <row r="71" spans="1:9" ht="15.75">
      <c r="A71" s="84" t="s">
        <v>180</v>
      </c>
      <c r="B71" s="82" t="s">
        <v>184</v>
      </c>
      <c r="C71" s="84" t="s">
        <v>94</v>
      </c>
      <c r="D71" s="84" t="s">
        <v>7</v>
      </c>
      <c r="E71" s="84" t="s">
        <v>136</v>
      </c>
      <c r="F71" s="84"/>
      <c r="G71" s="85">
        <f aca="true" t="shared" si="10" ref="G71:I72">G72</f>
        <v>550000</v>
      </c>
      <c r="H71" s="85">
        <f t="shared" si="10"/>
        <v>300000</v>
      </c>
      <c r="I71" s="85">
        <f t="shared" si="10"/>
        <v>300000</v>
      </c>
    </row>
    <row r="72" spans="1:9" ht="47.25">
      <c r="A72" s="84" t="s">
        <v>181</v>
      </c>
      <c r="B72" s="82" t="s">
        <v>129</v>
      </c>
      <c r="C72" s="84" t="s">
        <v>94</v>
      </c>
      <c r="D72" s="84" t="s">
        <v>7</v>
      </c>
      <c r="E72" s="84" t="s">
        <v>136</v>
      </c>
      <c r="F72" s="84" t="s">
        <v>42</v>
      </c>
      <c r="G72" s="85">
        <f t="shared" si="10"/>
        <v>550000</v>
      </c>
      <c r="H72" s="85">
        <f t="shared" si="10"/>
        <v>300000</v>
      </c>
      <c r="I72" s="85">
        <f t="shared" si="10"/>
        <v>300000</v>
      </c>
    </row>
    <row r="73" spans="1:9" ht="63">
      <c r="A73" s="84" t="s">
        <v>138</v>
      </c>
      <c r="B73" s="82" t="s">
        <v>43</v>
      </c>
      <c r="C73" s="84" t="s">
        <v>94</v>
      </c>
      <c r="D73" s="84" t="s">
        <v>7</v>
      </c>
      <c r="E73" s="84" t="s">
        <v>136</v>
      </c>
      <c r="F73" s="84" t="s">
        <v>44</v>
      </c>
      <c r="G73" s="85">
        <v>550000</v>
      </c>
      <c r="H73" s="85">
        <v>300000</v>
      </c>
      <c r="I73" s="85">
        <v>300000</v>
      </c>
    </row>
    <row r="74" spans="1:9" ht="41.25" customHeight="1">
      <c r="A74" s="84" t="s">
        <v>139</v>
      </c>
      <c r="B74" s="82" t="s">
        <v>137</v>
      </c>
      <c r="C74" s="84" t="s">
        <v>94</v>
      </c>
      <c r="D74" s="84" t="s">
        <v>7</v>
      </c>
      <c r="E74" s="84" t="s">
        <v>146</v>
      </c>
      <c r="F74" s="84"/>
      <c r="G74" s="85">
        <f aca="true" t="shared" si="11" ref="G74:I75">G75</f>
        <v>150000</v>
      </c>
      <c r="H74" s="85">
        <f t="shared" si="11"/>
        <v>100000</v>
      </c>
      <c r="I74" s="85">
        <f t="shared" si="11"/>
        <v>100000</v>
      </c>
    </row>
    <row r="75" spans="1:9" ht="47.25">
      <c r="A75" s="84" t="s">
        <v>140</v>
      </c>
      <c r="B75" s="82" t="s">
        <v>129</v>
      </c>
      <c r="C75" s="84" t="s">
        <v>94</v>
      </c>
      <c r="D75" s="84" t="s">
        <v>7</v>
      </c>
      <c r="E75" s="84" t="s">
        <v>146</v>
      </c>
      <c r="F75" s="84" t="s">
        <v>42</v>
      </c>
      <c r="G75" s="85">
        <f t="shared" si="11"/>
        <v>150000</v>
      </c>
      <c r="H75" s="85">
        <f t="shared" si="11"/>
        <v>100000</v>
      </c>
      <c r="I75" s="85">
        <f t="shared" si="11"/>
        <v>100000</v>
      </c>
    </row>
    <row r="76" spans="1:9" ht="63">
      <c r="A76" s="84" t="s">
        <v>141</v>
      </c>
      <c r="B76" s="82" t="s">
        <v>43</v>
      </c>
      <c r="C76" s="84" t="s">
        <v>94</v>
      </c>
      <c r="D76" s="84" t="s">
        <v>7</v>
      </c>
      <c r="E76" s="84" t="s">
        <v>146</v>
      </c>
      <c r="F76" s="84" t="s">
        <v>44</v>
      </c>
      <c r="G76" s="85">
        <v>150000</v>
      </c>
      <c r="H76" s="85">
        <v>100000</v>
      </c>
      <c r="I76" s="85">
        <v>100000</v>
      </c>
    </row>
    <row r="77" spans="1:9" ht="15.75">
      <c r="A77" s="84" t="s">
        <v>142</v>
      </c>
      <c r="B77" s="87" t="s">
        <v>164</v>
      </c>
      <c r="C77" s="120" t="s">
        <v>94</v>
      </c>
      <c r="D77" s="120" t="s">
        <v>165</v>
      </c>
      <c r="E77" s="120"/>
      <c r="F77" s="120"/>
      <c r="G77" s="89">
        <f aca="true" t="shared" si="12" ref="G77:I81">G78</f>
        <v>36000</v>
      </c>
      <c r="H77" s="89">
        <f t="shared" si="12"/>
        <v>36000</v>
      </c>
      <c r="I77" s="89">
        <f t="shared" si="12"/>
        <v>36000</v>
      </c>
    </row>
    <row r="78" spans="1:9" ht="15.75">
      <c r="A78" s="84" t="s">
        <v>143</v>
      </c>
      <c r="B78" s="125" t="s">
        <v>166</v>
      </c>
      <c r="C78" s="84" t="s">
        <v>94</v>
      </c>
      <c r="D78" s="84" t="s">
        <v>161</v>
      </c>
      <c r="E78" s="84"/>
      <c r="F78" s="84"/>
      <c r="G78" s="85">
        <f t="shared" si="12"/>
        <v>36000</v>
      </c>
      <c r="H78" s="85">
        <f t="shared" si="12"/>
        <v>36000</v>
      </c>
      <c r="I78" s="85">
        <f t="shared" si="12"/>
        <v>36000</v>
      </c>
    </row>
    <row r="79" spans="1:9" ht="15.75">
      <c r="A79" s="84" t="s">
        <v>144</v>
      </c>
      <c r="B79" s="125" t="s">
        <v>183</v>
      </c>
      <c r="C79" s="84" t="s">
        <v>94</v>
      </c>
      <c r="D79" s="84" t="s">
        <v>161</v>
      </c>
      <c r="E79" s="84" t="s">
        <v>114</v>
      </c>
      <c r="F79" s="84"/>
      <c r="G79" s="85">
        <f t="shared" si="12"/>
        <v>36000</v>
      </c>
      <c r="H79" s="85">
        <f t="shared" si="12"/>
        <v>36000</v>
      </c>
      <c r="I79" s="85">
        <f t="shared" si="12"/>
        <v>36000</v>
      </c>
    </row>
    <row r="80" spans="1:9" ht="64.5" customHeight="1">
      <c r="A80" s="84" t="s">
        <v>145</v>
      </c>
      <c r="B80" s="124" t="s">
        <v>167</v>
      </c>
      <c r="C80" s="84" t="s">
        <v>94</v>
      </c>
      <c r="D80" s="84" t="s">
        <v>161</v>
      </c>
      <c r="E80" s="84" t="s">
        <v>163</v>
      </c>
      <c r="F80" s="84"/>
      <c r="G80" s="85">
        <f t="shared" si="12"/>
        <v>36000</v>
      </c>
      <c r="H80" s="85">
        <f t="shared" si="12"/>
        <v>36000</v>
      </c>
      <c r="I80" s="85">
        <f t="shared" si="12"/>
        <v>36000</v>
      </c>
    </row>
    <row r="81" spans="1:9" ht="15.75">
      <c r="A81" s="84" t="s">
        <v>200</v>
      </c>
      <c r="B81" s="82" t="s">
        <v>3</v>
      </c>
      <c r="C81" s="84" t="s">
        <v>94</v>
      </c>
      <c r="D81" s="84" t="s">
        <v>161</v>
      </c>
      <c r="E81" s="84" t="s">
        <v>163</v>
      </c>
      <c r="F81" s="84" t="s">
        <v>4</v>
      </c>
      <c r="G81" s="85">
        <f t="shared" si="12"/>
        <v>36000</v>
      </c>
      <c r="H81" s="85">
        <f t="shared" si="12"/>
        <v>36000</v>
      </c>
      <c r="I81" s="85">
        <f t="shared" si="12"/>
        <v>36000</v>
      </c>
    </row>
    <row r="82" spans="1:9" ht="15.75">
      <c r="A82" s="84" t="s">
        <v>201</v>
      </c>
      <c r="B82" s="82" t="s">
        <v>12</v>
      </c>
      <c r="C82" s="84" t="s">
        <v>94</v>
      </c>
      <c r="D82" s="84" t="s">
        <v>161</v>
      </c>
      <c r="E82" s="84" t="s">
        <v>163</v>
      </c>
      <c r="F82" s="84" t="s">
        <v>11</v>
      </c>
      <c r="G82" s="85">
        <v>36000</v>
      </c>
      <c r="H82" s="85">
        <v>36000</v>
      </c>
      <c r="I82" s="85">
        <v>36000</v>
      </c>
    </row>
    <row r="83" spans="1:9" ht="31.5">
      <c r="A83" s="84" t="s">
        <v>202</v>
      </c>
      <c r="B83" s="82" t="s">
        <v>147</v>
      </c>
      <c r="C83" s="84" t="s">
        <v>94</v>
      </c>
      <c r="D83" s="84" t="s">
        <v>19</v>
      </c>
      <c r="E83" s="84"/>
      <c r="F83" s="84"/>
      <c r="G83" s="89">
        <f aca="true" t="shared" si="13" ref="G83:I86">G84</f>
        <v>31704</v>
      </c>
      <c r="H83" s="89">
        <f t="shared" si="13"/>
        <v>31704</v>
      </c>
      <c r="I83" s="89">
        <f t="shared" si="13"/>
        <v>31704</v>
      </c>
    </row>
    <row r="84" spans="1:9" ht="15.75">
      <c r="A84" s="84" t="s">
        <v>211</v>
      </c>
      <c r="B84" s="82" t="s">
        <v>196</v>
      </c>
      <c r="C84" s="84" t="s">
        <v>94</v>
      </c>
      <c r="D84" s="84" t="s">
        <v>159</v>
      </c>
      <c r="E84" s="84"/>
      <c r="F84" s="84"/>
      <c r="G84" s="85">
        <f t="shared" si="13"/>
        <v>31704</v>
      </c>
      <c r="H84" s="85">
        <f t="shared" si="13"/>
        <v>31704</v>
      </c>
      <c r="I84" s="85">
        <f t="shared" si="13"/>
        <v>31704</v>
      </c>
    </row>
    <row r="85" spans="1:9" ht="63">
      <c r="A85" s="84" t="s">
        <v>212</v>
      </c>
      <c r="B85" s="93" t="s">
        <v>152</v>
      </c>
      <c r="C85" s="84" t="s">
        <v>94</v>
      </c>
      <c r="D85" s="84" t="s">
        <v>159</v>
      </c>
      <c r="E85" s="84" t="s">
        <v>119</v>
      </c>
      <c r="F85" s="84"/>
      <c r="G85" s="85">
        <f t="shared" si="13"/>
        <v>31704</v>
      </c>
      <c r="H85" s="85">
        <f t="shared" si="13"/>
        <v>31704</v>
      </c>
      <c r="I85" s="85">
        <f t="shared" si="13"/>
        <v>31704</v>
      </c>
    </row>
    <row r="86" spans="1:9" ht="47.25">
      <c r="A86" s="84" t="s">
        <v>213</v>
      </c>
      <c r="B86" s="82" t="s">
        <v>151</v>
      </c>
      <c r="C86" s="84" t="s">
        <v>94</v>
      </c>
      <c r="D86" s="84" t="s">
        <v>159</v>
      </c>
      <c r="E86" s="84" t="s">
        <v>150</v>
      </c>
      <c r="F86" s="84"/>
      <c r="G86" s="85">
        <f t="shared" si="13"/>
        <v>31704</v>
      </c>
      <c r="H86" s="85">
        <f t="shared" si="13"/>
        <v>31704</v>
      </c>
      <c r="I86" s="85">
        <f t="shared" si="13"/>
        <v>31704</v>
      </c>
    </row>
    <row r="87" spans="1:9" ht="15.75">
      <c r="A87" s="84" t="s">
        <v>214</v>
      </c>
      <c r="B87" s="82" t="s">
        <v>3</v>
      </c>
      <c r="C87" s="84" t="s">
        <v>94</v>
      </c>
      <c r="D87" s="84" t="s">
        <v>159</v>
      </c>
      <c r="E87" s="84" t="s">
        <v>182</v>
      </c>
      <c r="F87" s="84" t="s">
        <v>4</v>
      </c>
      <c r="G87" s="85">
        <f>G88</f>
        <v>31704</v>
      </c>
      <c r="H87" s="85">
        <f>H88</f>
        <v>31704</v>
      </c>
      <c r="I87" s="85">
        <f>I88</f>
        <v>31704</v>
      </c>
    </row>
    <row r="88" spans="1:9" ht="15.75">
      <c r="A88" s="84" t="s">
        <v>215</v>
      </c>
      <c r="B88" s="82" t="s">
        <v>12</v>
      </c>
      <c r="C88" s="84" t="s">
        <v>94</v>
      </c>
      <c r="D88" s="84" t="s">
        <v>159</v>
      </c>
      <c r="E88" s="84" t="s">
        <v>160</v>
      </c>
      <c r="F88" s="84" t="s">
        <v>11</v>
      </c>
      <c r="G88" s="85">
        <v>31704</v>
      </c>
      <c r="H88" s="85">
        <v>31704</v>
      </c>
      <c r="I88" s="85">
        <v>31704</v>
      </c>
    </row>
    <row r="89" spans="1:9" ht="15.75">
      <c r="A89" s="84" t="s">
        <v>216</v>
      </c>
      <c r="B89" s="87" t="s">
        <v>123</v>
      </c>
      <c r="C89" s="84"/>
      <c r="D89" s="84"/>
      <c r="E89" s="84"/>
      <c r="F89" s="84"/>
      <c r="G89" s="89">
        <v>0</v>
      </c>
      <c r="H89" s="89">
        <v>136417</v>
      </c>
      <c r="I89" s="89">
        <v>273030</v>
      </c>
    </row>
    <row r="90" spans="1:9" ht="15.75">
      <c r="A90" s="84" t="s">
        <v>217</v>
      </c>
      <c r="B90" s="87" t="s">
        <v>13</v>
      </c>
      <c r="C90" s="84"/>
      <c r="D90" s="84"/>
      <c r="E90" s="88"/>
      <c r="F90" s="84"/>
      <c r="G90" s="89">
        <f>G13+G42+G57+G67+G77+G83+G89+G50</f>
        <v>6754916.68</v>
      </c>
      <c r="H90" s="89">
        <f>H13+H42+H57+H67+H77+H83+H89+H50</f>
        <v>5481158</v>
      </c>
      <c r="I90" s="89">
        <f>I13+I42+I57+I67+I77+I83+I89+I50</f>
        <v>5582268</v>
      </c>
    </row>
    <row r="92" ht="15.75">
      <c r="G92" s="20"/>
    </row>
  </sheetData>
  <sheetProtection/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K80" sqref="K80"/>
    </sheetView>
  </sheetViews>
  <sheetFormatPr defaultColWidth="9.00390625" defaultRowHeight="12.75"/>
  <cols>
    <col min="1" max="1" width="3.625" style="31" customWidth="1"/>
    <col min="2" max="2" width="60.625" style="32" customWidth="1"/>
    <col min="3" max="3" width="13.625" style="33" customWidth="1"/>
    <col min="4" max="4" width="6.375" style="33" customWidth="1"/>
    <col min="5" max="5" width="8.75390625" style="33" customWidth="1"/>
    <col min="6" max="6" width="13.25390625" style="41" customWidth="1"/>
    <col min="7" max="7" width="16.125" style="35" customWidth="1"/>
    <col min="8" max="8" width="15.875" style="35" customWidth="1"/>
    <col min="9" max="16384" width="9.125" style="35" customWidth="1"/>
  </cols>
  <sheetData>
    <row r="1" spans="4:8" ht="15.75">
      <c r="D1" s="34"/>
      <c r="F1" s="42"/>
      <c r="G1" s="135" t="s">
        <v>24</v>
      </c>
      <c r="H1" s="135"/>
    </row>
    <row r="2" spans="4:8" ht="15.75">
      <c r="D2" s="34"/>
      <c r="F2" s="43"/>
      <c r="G2" s="1" t="s">
        <v>227</v>
      </c>
      <c r="H2" s="1"/>
    </row>
    <row r="3" spans="4:8" ht="15.75">
      <c r="D3" s="36"/>
      <c r="F3" s="44"/>
      <c r="G3" s="1" t="s">
        <v>113</v>
      </c>
      <c r="H3" s="1"/>
    </row>
    <row r="4" spans="4:8" ht="15.75">
      <c r="D4" s="37"/>
      <c r="F4" s="45"/>
      <c r="G4" s="1" t="s">
        <v>228</v>
      </c>
      <c r="H4" s="1" t="s">
        <v>192</v>
      </c>
    </row>
    <row r="5" spans="4:8" ht="1.5" customHeight="1">
      <c r="D5" s="37"/>
      <c r="F5" s="45"/>
      <c r="G5" s="1"/>
      <c r="H5" s="1"/>
    </row>
    <row r="6" spans="1:8" ht="51" customHeight="1">
      <c r="A6" s="134" t="s">
        <v>193</v>
      </c>
      <c r="B6" s="134"/>
      <c r="C6" s="134"/>
      <c r="D6" s="134"/>
      <c r="E6" s="134"/>
      <c r="F6" s="134"/>
      <c r="G6" s="134"/>
      <c r="H6" s="134"/>
    </row>
    <row r="7" spans="1:8" ht="14.25" customHeight="1">
      <c r="A7" s="133"/>
      <c r="B7" s="133"/>
      <c r="C7" s="133"/>
      <c r="D7" s="133"/>
      <c r="E7" s="133"/>
      <c r="F7" s="133"/>
      <c r="G7" s="133"/>
      <c r="H7" s="133"/>
    </row>
    <row r="8" spans="1:6" ht="16.5" customHeight="1">
      <c r="A8" s="39"/>
      <c r="B8" s="38"/>
      <c r="C8" s="38"/>
      <c r="D8" s="38"/>
      <c r="E8" s="38"/>
      <c r="F8" s="46"/>
    </row>
    <row r="9" ht="12.75">
      <c r="H9" s="40" t="s">
        <v>76</v>
      </c>
    </row>
    <row r="10" spans="1:8" ht="51">
      <c r="A10" s="27" t="s">
        <v>51</v>
      </c>
      <c r="B10" s="27" t="s">
        <v>33</v>
      </c>
      <c r="C10" s="28" t="s">
        <v>14</v>
      </c>
      <c r="D10" s="28" t="s">
        <v>15</v>
      </c>
      <c r="E10" s="28" t="s">
        <v>35</v>
      </c>
      <c r="F10" s="47" t="s">
        <v>154</v>
      </c>
      <c r="G10" s="29" t="s">
        <v>156</v>
      </c>
      <c r="H10" s="29" t="s">
        <v>194</v>
      </c>
    </row>
    <row r="11" spans="1:8" ht="12.75">
      <c r="A11" s="30" t="s">
        <v>54</v>
      </c>
      <c r="B11" s="28" t="s">
        <v>55</v>
      </c>
      <c r="C11" s="30" t="s">
        <v>56</v>
      </c>
      <c r="D11" s="28" t="s">
        <v>57</v>
      </c>
      <c r="E11" s="30" t="s">
        <v>58</v>
      </c>
      <c r="F11" s="28" t="s">
        <v>59</v>
      </c>
      <c r="G11" s="30" t="s">
        <v>60</v>
      </c>
      <c r="H11" s="28" t="s">
        <v>64</v>
      </c>
    </row>
    <row r="12" spans="1:8" ht="42.75">
      <c r="A12" s="28" t="s">
        <v>54</v>
      </c>
      <c r="B12" s="54" t="s">
        <v>153</v>
      </c>
      <c r="C12" s="59" t="s">
        <v>119</v>
      </c>
      <c r="D12" s="59" t="s">
        <v>36</v>
      </c>
      <c r="E12" s="59" t="s">
        <v>36</v>
      </c>
      <c r="F12" s="60">
        <f>F13+F24+F35</f>
        <v>1365310.68</v>
      </c>
      <c r="G12" s="60">
        <f>G13+G24+G35</f>
        <v>797704</v>
      </c>
      <c r="H12" s="60">
        <f>H13+H24+H35</f>
        <v>810504</v>
      </c>
    </row>
    <row r="13" spans="1:8" ht="45">
      <c r="A13" s="28" t="s">
        <v>55</v>
      </c>
      <c r="B13" s="61" t="s">
        <v>135</v>
      </c>
      <c r="C13" s="64" t="s">
        <v>122</v>
      </c>
      <c r="D13" s="64"/>
      <c r="E13" s="64"/>
      <c r="F13" s="65">
        <f>F14+F19</f>
        <v>700000</v>
      </c>
      <c r="G13" s="65">
        <f>G14+G19</f>
        <v>400000</v>
      </c>
      <c r="H13" s="65">
        <f>H14+H19</f>
        <v>400000</v>
      </c>
    </row>
    <row r="14" spans="1:8" ht="15">
      <c r="A14" s="28" t="s">
        <v>56</v>
      </c>
      <c r="B14" s="56" t="s">
        <v>128</v>
      </c>
      <c r="C14" s="53" t="s">
        <v>136</v>
      </c>
      <c r="D14" s="53"/>
      <c r="E14" s="53"/>
      <c r="F14" s="66">
        <f>F15</f>
        <v>550000</v>
      </c>
      <c r="G14" s="66">
        <f aca="true" t="shared" si="0" ref="G14:H17">G15</f>
        <v>300000</v>
      </c>
      <c r="H14" s="66">
        <f t="shared" si="0"/>
        <v>300000</v>
      </c>
    </row>
    <row r="15" spans="1:8" ht="30">
      <c r="A15" s="28" t="s">
        <v>57</v>
      </c>
      <c r="B15" s="56" t="s">
        <v>129</v>
      </c>
      <c r="C15" s="53" t="s">
        <v>136</v>
      </c>
      <c r="D15" s="53" t="s">
        <v>42</v>
      </c>
      <c r="E15" s="53"/>
      <c r="F15" s="66">
        <f>F16</f>
        <v>550000</v>
      </c>
      <c r="G15" s="66">
        <f t="shared" si="0"/>
        <v>300000</v>
      </c>
      <c r="H15" s="66">
        <f t="shared" si="0"/>
        <v>300000</v>
      </c>
    </row>
    <row r="16" spans="1:8" ht="30">
      <c r="A16" s="28" t="s">
        <v>58</v>
      </c>
      <c r="B16" s="56" t="s">
        <v>43</v>
      </c>
      <c r="C16" s="53" t="s">
        <v>136</v>
      </c>
      <c r="D16" s="53" t="s">
        <v>44</v>
      </c>
      <c r="E16" s="53"/>
      <c r="F16" s="66">
        <f>F17</f>
        <v>550000</v>
      </c>
      <c r="G16" s="66">
        <f t="shared" si="0"/>
        <v>300000</v>
      </c>
      <c r="H16" s="66">
        <f t="shared" si="0"/>
        <v>300000</v>
      </c>
    </row>
    <row r="17" spans="1:8" ht="15">
      <c r="A17" s="28" t="s">
        <v>59</v>
      </c>
      <c r="B17" s="56" t="s">
        <v>70</v>
      </c>
      <c r="C17" s="53" t="s">
        <v>136</v>
      </c>
      <c r="D17" s="53" t="s">
        <v>44</v>
      </c>
      <c r="E17" s="53" t="s">
        <v>71</v>
      </c>
      <c r="F17" s="66">
        <f>F18</f>
        <v>550000</v>
      </c>
      <c r="G17" s="66">
        <f t="shared" si="0"/>
        <v>300000</v>
      </c>
      <c r="H17" s="66">
        <f t="shared" si="0"/>
        <v>300000</v>
      </c>
    </row>
    <row r="18" spans="1:8" ht="15">
      <c r="A18" s="28" t="s">
        <v>60</v>
      </c>
      <c r="B18" s="56" t="s">
        <v>185</v>
      </c>
      <c r="C18" s="53" t="s">
        <v>136</v>
      </c>
      <c r="D18" s="53" t="s">
        <v>44</v>
      </c>
      <c r="E18" s="53" t="s">
        <v>7</v>
      </c>
      <c r="F18" s="66">
        <f>'прил 4'!G73</f>
        <v>550000</v>
      </c>
      <c r="G18" s="66">
        <f>'прил 4'!H73</f>
        <v>300000</v>
      </c>
      <c r="H18" s="66">
        <f>'прил 4'!I73</f>
        <v>300000</v>
      </c>
    </row>
    <row r="19" spans="1:8" ht="15.75">
      <c r="A19" s="28" t="s">
        <v>64</v>
      </c>
      <c r="B19" s="82" t="s">
        <v>137</v>
      </c>
      <c r="C19" s="53" t="s">
        <v>146</v>
      </c>
      <c r="D19" s="53"/>
      <c r="E19" s="53"/>
      <c r="F19" s="66">
        <f>F20</f>
        <v>150000</v>
      </c>
      <c r="G19" s="66">
        <f aca="true" t="shared" si="1" ref="G19:H22">G20</f>
        <v>100000</v>
      </c>
      <c r="H19" s="66">
        <f t="shared" si="1"/>
        <v>100000</v>
      </c>
    </row>
    <row r="20" spans="1:8" ht="30">
      <c r="A20" s="28" t="s">
        <v>65</v>
      </c>
      <c r="B20" s="56" t="s">
        <v>129</v>
      </c>
      <c r="C20" s="53" t="s">
        <v>146</v>
      </c>
      <c r="D20" s="53" t="s">
        <v>42</v>
      </c>
      <c r="E20" s="53"/>
      <c r="F20" s="66">
        <f>F21</f>
        <v>150000</v>
      </c>
      <c r="G20" s="66">
        <f t="shared" si="1"/>
        <v>100000</v>
      </c>
      <c r="H20" s="66">
        <f t="shared" si="1"/>
        <v>100000</v>
      </c>
    </row>
    <row r="21" spans="1:8" ht="30">
      <c r="A21" s="28" t="s">
        <v>66</v>
      </c>
      <c r="B21" s="56" t="s">
        <v>43</v>
      </c>
      <c r="C21" s="53" t="s">
        <v>146</v>
      </c>
      <c r="D21" s="53" t="s">
        <v>44</v>
      </c>
      <c r="E21" s="53"/>
      <c r="F21" s="66">
        <f>F22</f>
        <v>150000</v>
      </c>
      <c r="G21" s="66">
        <f t="shared" si="1"/>
        <v>100000</v>
      </c>
      <c r="H21" s="66">
        <f t="shared" si="1"/>
        <v>100000</v>
      </c>
    </row>
    <row r="22" spans="1:8" ht="15">
      <c r="A22" s="28" t="s">
        <v>67</v>
      </c>
      <c r="B22" s="56" t="s">
        <v>70</v>
      </c>
      <c r="C22" s="53" t="s">
        <v>146</v>
      </c>
      <c r="D22" s="53" t="s">
        <v>44</v>
      </c>
      <c r="E22" s="53" t="s">
        <v>71</v>
      </c>
      <c r="F22" s="66">
        <f>F23</f>
        <v>150000</v>
      </c>
      <c r="G22" s="66">
        <f t="shared" si="1"/>
        <v>100000</v>
      </c>
      <c r="H22" s="66">
        <f t="shared" si="1"/>
        <v>100000</v>
      </c>
    </row>
    <row r="23" spans="1:8" ht="15">
      <c r="A23" s="28" t="s">
        <v>68</v>
      </c>
      <c r="B23" s="56" t="s">
        <v>185</v>
      </c>
      <c r="C23" s="53" t="s">
        <v>146</v>
      </c>
      <c r="D23" s="53" t="s">
        <v>44</v>
      </c>
      <c r="E23" s="53" t="s">
        <v>7</v>
      </c>
      <c r="F23" s="66">
        <f>'прил 4'!G76</f>
        <v>150000</v>
      </c>
      <c r="G23" s="66">
        <f>'прил 4'!H76</f>
        <v>100000</v>
      </c>
      <c r="H23" s="66">
        <f>'прил 4'!I76</f>
        <v>100000</v>
      </c>
    </row>
    <row r="24" spans="1:8" ht="50.25" customHeight="1">
      <c r="A24" s="28" t="s">
        <v>77</v>
      </c>
      <c r="B24" s="61" t="s">
        <v>1</v>
      </c>
      <c r="C24" s="64" t="s">
        <v>120</v>
      </c>
      <c r="D24" s="64"/>
      <c r="E24" s="64"/>
      <c r="F24" s="65">
        <f>F25+F30</f>
        <v>633606.6799999999</v>
      </c>
      <c r="G24" s="65">
        <f>G25+G30</f>
        <v>366000</v>
      </c>
      <c r="H24" s="65">
        <f>H25+H30</f>
        <v>378800</v>
      </c>
    </row>
    <row r="25" spans="1:8" ht="43.5" customHeight="1">
      <c r="A25" s="28" t="s">
        <v>84</v>
      </c>
      <c r="B25" s="82" t="s">
        <v>199</v>
      </c>
      <c r="C25" s="117" t="s">
        <v>197</v>
      </c>
      <c r="D25" s="64"/>
      <c r="E25" s="64"/>
      <c r="F25" s="66">
        <f>F26</f>
        <v>145300</v>
      </c>
      <c r="G25" s="66">
        <f aca="true" t="shared" si="2" ref="G25:H28">G26</f>
        <v>145300</v>
      </c>
      <c r="H25" s="66">
        <f t="shared" si="2"/>
        <v>145300</v>
      </c>
    </row>
    <row r="26" spans="1:8" ht="32.25" customHeight="1">
      <c r="A26" s="28" t="s">
        <v>85</v>
      </c>
      <c r="B26" s="82" t="s">
        <v>129</v>
      </c>
      <c r="C26" s="117" t="s">
        <v>197</v>
      </c>
      <c r="D26" s="53" t="s">
        <v>42</v>
      </c>
      <c r="E26" s="64"/>
      <c r="F26" s="66">
        <f>F27</f>
        <v>145300</v>
      </c>
      <c r="G26" s="66">
        <f t="shared" si="2"/>
        <v>145300</v>
      </c>
      <c r="H26" s="66">
        <f t="shared" si="2"/>
        <v>145300</v>
      </c>
    </row>
    <row r="27" spans="1:8" ht="42" customHeight="1">
      <c r="A27" s="28" t="s">
        <v>86</v>
      </c>
      <c r="B27" s="82" t="s">
        <v>43</v>
      </c>
      <c r="C27" s="117" t="s">
        <v>197</v>
      </c>
      <c r="D27" s="53" t="s">
        <v>44</v>
      </c>
      <c r="E27" s="64"/>
      <c r="F27" s="66">
        <f>F28</f>
        <v>145300</v>
      </c>
      <c r="G27" s="66">
        <f t="shared" si="2"/>
        <v>145300</v>
      </c>
      <c r="H27" s="66">
        <f t="shared" si="2"/>
        <v>145300</v>
      </c>
    </row>
    <row r="28" spans="1:8" ht="19.5" customHeight="1">
      <c r="A28" s="28" t="s">
        <v>78</v>
      </c>
      <c r="B28" s="55" t="s">
        <v>49</v>
      </c>
      <c r="C28" s="117" t="s">
        <v>197</v>
      </c>
      <c r="D28" s="53" t="s">
        <v>44</v>
      </c>
      <c r="E28" s="53" t="s">
        <v>50</v>
      </c>
      <c r="F28" s="66">
        <f>F29</f>
        <v>145300</v>
      </c>
      <c r="G28" s="66">
        <f t="shared" si="2"/>
        <v>145300</v>
      </c>
      <c r="H28" s="66">
        <f t="shared" si="2"/>
        <v>145300</v>
      </c>
    </row>
    <row r="29" spans="1:8" ht="16.5" customHeight="1">
      <c r="A29" s="28" t="s">
        <v>87</v>
      </c>
      <c r="B29" s="112" t="s">
        <v>9</v>
      </c>
      <c r="C29" s="117" t="s">
        <v>197</v>
      </c>
      <c r="D29" s="53" t="s">
        <v>44</v>
      </c>
      <c r="E29" s="53" t="s">
        <v>6</v>
      </c>
      <c r="F29" s="66">
        <f>'прил 4'!G63</f>
        <v>145300</v>
      </c>
      <c r="G29" s="66">
        <f>'прил 4'!H63</f>
        <v>145300</v>
      </c>
      <c r="H29" s="66">
        <f>'прил 4'!I63</f>
        <v>145300</v>
      </c>
    </row>
    <row r="30" spans="1:8" ht="15">
      <c r="A30" s="28" t="s">
        <v>79</v>
      </c>
      <c r="B30" s="118" t="str">
        <f>'прил 4'!B64</f>
        <v>Содержание автомобильных дорог и сооружений на них</v>
      </c>
      <c r="C30" s="53" t="s">
        <v>121</v>
      </c>
      <c r="D30" s="53"/>
      <c r="E30" s="64"/>
      <c r="F30" s="66">
        <f>F31</f>
        <v>488306.68</v>
      </c>
      <c r="G30" s="66">
        <f aca="true" t="shared" si="3" ref="G30:H33">G31</f>
        <v>220700</v>
      </c>
      <c r="H30" s="66">
        <f t="shared" si="3"/>
        <v>233500</v>
      </c>
    </row>
    <row r="31" spans="1:8" ht="30">
      <c r="A31" s="28" t="s">
        <v>88</v>
      </c>
      <c r="B31" s="56" t="s">
        <v>129</v>
      </c>
      <c r="C31" s="53" t="s">
        <v>121</v>
      </c>
      <c r="D31" s="53" t="s">
        <v>42</v>
      </c>
      <c r="E31" s="53"/>
      <c r="F31" s="66">
        <f>F32</f>
        <v>488306.68</v>
      </c>
      <c r="G31" s="66">
        <f t="shared" si="3"/>
        <v>220700</v>
      </c>
      <c r="H31" s="66">
        <f t="shared" si="3"/>
        <v>233500</v>
      </c>
    </row>
    <row r="32" spans="1:8" ht="30">
      <c r="A32" s="28" t="s">
        <v>89</v>
      </c>
      <c r="B32" s="56" t="s">
        <v>43</v>
      </c>
      <c r="C32" s="53" t="s">
        <v>121</v>
      </c>
      <c r="D32" s="53" t="s">
        <v>44</v>
      </c>
      <c r="E32" s="53"/>
      <c r="F32" s="66">
        <f>F33</f>
        <v>488306.68</v>
      </c>
      <c r="G32" s="66">
        <f t="shared" si="3"/>
        <v>220700</v>
      </c>
      <c r="H32" s="66">
        <f t="shared" si="3"/>
        <v>233500</v>
      </c>
    </row>
    <row r="33" spans="1:8" ht="15">
      <c r="A33" s="28" t="s">
        <v>90</v>
      </c>
      <c r="B33" s="55" t="s">
        <v>49</v>
      </c>
      <c r="C33" s="53" t="s">
        <v>121</v>
      </c>
      <c r="D33" s="53" t="s">
        <v>44</v>
      </c>
      <c r="E33" s="53" t="s">
        <v>50</v>
      </c>
      <c r="F33" s="66">
        <f>F34</f>
        <v>488306.68</v>
      </c>
      <c r="G33" s="66">
        <f t="shared" si="3"/>
        <v>220700</v>
      </c>
      <c r="H33" s="66">
        <f t="shared" si="3"/>
        <v>233500</v>
      </c>
    </row>
    <row r="34" spans="1:8" ht="15">
      <c r="A34" s="28" t="s">
        <v>91</v>
      </c>
      <c r="B34" s="112" t="s">
        <v>9</v>
      </c>
      <c r="C34" s="53" t="s">
        <v>121</v>
      </c>
      <c r="D34" s="53" t="s">
        <v>44</v>
      </c>
      <c r="E34" s="53" t="s">
        <v>6</v>
      </c>
      <c r="F34" s="66">
        <f>'прил 4'!G66</f>
        <v>488306.68</v>
      </c>
      <c r="G34" s="66">
        <f>'прил 4'!H66</f>
        <v>220700</v>
      </c>
      <c r="H34" s="66">
        <f>'прил 4'!I66</f>
        <v>233500</v>
      </c>
    </row>
    <row r="35" spans="1:8" ht="30">
      <c r="A35" s="28" t="s">
        <v>92</v>
      </c>
      <c r="B35" s="61" t="s">
        <v>151</v>
      </c>
      <c r="C35" s="64" t="s">
        <v>150</v>
      </c>
      <c r="D35" s="53"/>
      <c r="E35" s="67"/>
      <c r="F35" s="77">
        <f>F36</f>
        <v>31704</v>
      </c>
      <c r="G35" s="77">
        <f aca="true" t="shared" si="4" ref="G35:H38">G36</f>
        <v>31704</v>
      </c>
      <c r="H35" s="77">
        <f t="shared" si="4"/>
        <v>31704</v>
      </c>
    </row>
    <row r="36" spans="1:8" ht="15.75">
      <c r="A36" s="28" t="s">
        <v>93</v>
      </c>
      <c r="B36" s="82" t="s">
        <v>3</v>
      </c>
      <c r="C36" s="53" t="s">
        <v>182</v>
      </c>
      <c r="D36" s="53" t="s">
        <v>4</v>
      </c>
      <c r="E36" s="67"/>
      <c r="F36" s="68">
        <f>F37</f>
        <v>31704</v>
      </c>
      <c r="G36" s="68">
        <f t="shared" si="4"/>
        <v>31704</v>
      </c>
      <c r="H36" s="68">
        <f t="shared" si="4"/>
        <v>31704</v>
      </c>
    </row>
    <row r="37" spans="1:8" ht="15">
      <c r="A37" s="28" t="s">
        <v>95</v>
      </c>
      <c r="B37" s="56" t="s">
        <v>12</v>
      </c>
      <c r="C37" s="53" t="s">
        <v>182</v>
      </c>
      <c r="D37" s="53" t="s">
        <v>11</v>
      </c>
      <c r="E37" s="67"/>
      <c r="F37" s="68">
        <f>F38</f>
        <v>31704</v>
      </c>
      <c r="G37" s="68">
        <f t="shared" si="4"/>
        <v>31704</v>
      </c>
      <c r="H37" s="68">
        <f t="shared" si="4"/>
        <v>31704</v>
      </c>
    </row>
    <row r="38" spans="1:8" ht="15">
      <c r="A38" s="28" t="s">
        <v>80</v>
      </c>
      <c r="B38" s="56" t="s">
        <v>147</v>
      </c>
      <c r="C38" s="53" t="s">
        <v>182</v>
      </c>
      <c r="D38" s="53" t="s">
        <v>11</v>
      </c>
      <c r="E38" s="67" t="s">
        <v>19</v>
      </c>
      <c r="F38" s="68">
        <f>F39</f>
        <v>31704</v>
      </c>
      <c r="G38" s="68">
        <f t="shared" si="4"/>
        <v>31704</v>
      </c>
      <c r="H38" s="68">
        <f t="shared" si="4"/>
        <v>31704</v>
      </c>
    </row>
    <row r="39" spans="1:8" ht="15">
      <c r="A39" s="28" t="s">
        <v>81</v>
      </c>
      <c r="B39" s="56" t="s">
        <v>148</v>
      </c>
      <c r="C39" s="53" t="s">
        <v>182</v>
      </c>
      <c r="D39" s="53" t="s">
        <v>11</v>
      </c>
      <c r="E39" s="67" t="s">
        <v>159</v>
      </c>
      <c r="F39" s="68">
        <f>'прил 4'!G88</f>
        <v>31704</v>
      </c>
      <c r="G39" s="68">
        <f>'прил 4'!H88</f>
        <v>31704</v>
      </c>
      <c r="H39" s="68">
        <f>'прил 4'!I88</f>
        <v>31704</v>
      </c>
    </row>
    <row r="40" spans="1:8" ht="32.25" customHeight="1">
      <c r="A40" s="28" t="s">
        <v>96</v>
      </c>
      <c r="B40" s="61" t="s">
        <v>73</v>
      </c>
      <c r="C40" s="62" t="s">
        <v>114</v>
      </c>
      <c r="D40" s="62"/>
      <c r="E40" s="62"/>
      <c r="F40" s="63">
        <f>F41+F55+F60+F76+F81</f>
        <v>5245448</v>
      </c>
      <c r="G40" s="63">
        <f>G41+G55+G60+G76+G81</f>
        <v>4547037</v>
      </c>
      <c r="H40" s="63">
        <f>H41+H55+H60+H76+H81</f>
        <v>4498734</v>
      </c>
    </row>
    <row r="41" spans="1:8" ht="30">
      <c r="A41" s="28" t="s">
        <v>97</v>
      </c>
      <c r="B41" s="56" t="s">
        <v>72</v>
      </c>
      <c r="C41" s="53" t="s">
        <v>115</v>
      </c>
      <c r="D41" s="53" t="s">
        <v>36</v>
      </c>
      <c r="E41" s="67"/>
      <c r="F41" s="68">
        <f>F42+F47+F51</f>
        <v>5091671</v>
      </c>
      <c r="G41" s="68">
        <f>G42+G47+G51</f>
        <v>4388517</v>
      </c>
      <c r="H41" s="68">
        <f>H42+H47+H51</f>
        <v>4336064</v>
      </c>
    </row>
    <row r="42" spans="1:8" ht="60">
      <c r="A42" s="28" t="s">
        <v>98</v>
      </c>
      <c r="B42" s="56" t="s">
        <v>38</v>
      </c>
      <c r="C42" s="53" t="s">
        <v>115</v>
      </c>
      <c r="D42" s="53" t="s">
        <v>39</v>
      </c>
      <c r="E42" s="67"/>
      <c r="F42" s="68">
        <f aca="true" t="shared" si="5" ref="F42:H43">F43</f>
        <v>4157084.65</v>
      </c>
      <c r="G42" s="68">
        <f t="shared" si="5"/>
        <v>4157084.65</v>
      </c>
      <c r="H42" s="68">
        <f t="shared" si="5"/>
        <v>4157084.65</v>
      </c>
    </row>
    <row r="43" spans="1:8" ht="30">
      <c r="A43" s="28" t="s">
        <v>99</v>
      </c>
      <c r="B43" s="56" t="s">
        <v>40</v>
      </c>
      <c r="C43" s="53" t="s">
        <v>115</v>
      </c>
      <c r="D43" s="53" t="s">
        <v>41</v>
      </c>
      <c r="E43" s="67"/>
      <c r="F43" s="68">
        <f t="shared" si="5"/>
        <v>4157084.65</v>
      </c>
      <c r="G43" s="68">
        <f t="shared" si="5"/>
        <v>4157084.65</v>
      </c>
      <c r="H43" s="68">
        <f t="shared" si="5"/>
        <v>4157084.65</v>
      </c>
    </row>
    <row r="44" spans="1:8" ht="15">
      <c r="A44" s="28" t="s">
        <v>100</v>
      </c>
      <c r="B44" s="69" t="s">
        <v>37</v>
      </c>
      <c r="C44" s="53" t="s">
        <v>115</v>
      </c>
      <c r="D44" s="53" t="s">
        <v>41</v>
      </c>
      <c r="E44" s="67" t="s">
        <v>62</v>
      </c>
      <c r="F44" s="68">
        <f>F45+F46</f>
        <v>4157084.65</v>
      </c>
      <c r="G44" s="68">
        <f>G45+G46</f>
        <v>4157084.65</v>
      </c>
      <c r="H44" s="68">
        <f>H45+H46</f>
        <v>4157084.65</v>
      </c>
    </row>
    <row r="45" spans="1:8" ht="30">
      <c r="A45" s="28" t="s">
        <v>101</v>
      </c>
      <c r="B45" s="70" t="s">
        <v>30</v>
      </c>
      <c r="C45" s="53" t="s">
        <v>115</v>
      </c>
      <c r="D45" s="53" t="s">
        <v>41</v>
      </c>
      <c r="E45" s="67" t="s">
        <v>63</v>
      </c>
      <c r="F45" s="68">
        <f>'прил 4'!G18</f>
        <v>1020884.65</v>
      </c>
      <c r="G45" s="68">
        <f>'прил 4'!H18</f>
        <v>1020884.65</v>
      </c>
      <c r="H45" s="68">
        <f>'прил 4'!I18</f>
        <v>1020884.65</v>
      </c>
    </row>
    <row r="46" spans="1:8" ht="45">
      <c r="A46" s="28" t="s">
        <v>102</v>
      </c>
      <c r="B46" s="70" t="s">
        <v>31</v>
      </c>
      <c r="C46" s="53" t="s">
        <v>115</v>
      </c>
      <c r="D46" s="53" t="s">
        <v>41</v>
      </c>
      <c r="E46" s="67" t="s">
        <v>48</v>
      </c>
      <c r="F46" s="68">
        <f>'прил 4'!G23</f>
        <v>3136200</v>
      </c>
      <c r="G46" s="68">
        <f>'прил 4'!H23</f>
        <v>3136200</v>
      </c>
      <c r="H46" s="68">
        <f>'прил 4'!I23</f>
        <v>3136200</v>
      </c>
    </row>
    <row r="47" spans="1:8" ht="30">
      <c r="A47" s="28" t="s">
        <v>103</v>
      </c>
      <c r="B47" s="56" t="s">
        <v>149</v>
      </c>
      <c r="C47" s="53" t="s">
        <v>115</v>
      </c>
      <c r="D47" s="53" t="s">
        <v>42</v>
      </c>
      <c r="E47" s="67"/>
      <c r="F47" s="68">
        <f>F48</f>
        <v>826609.35</v>
      </c>
      <c r="G47" s="68">
        <f aca="true" t="shared" si="6" ref="G47:H49">G48</f>
        <v>123455.35</v>
      </c>
      <c r="H47" s="68">
        <f t="shared" si="6"/>
        <v>71002.35</v>
      </c>
    </row>
    <row r="48" spans="1:8" ht="30">
      <c r="A48" s="28" t="s">
        <v>104</v>
      </c>
      <c r="B48" s="56" t="s">
        <v>43</v>
      </c>
      <c r="C48" s="53" t="s">
        <v>115</v>
      </c>
      <c r="D48" s="53" t="s">
        <v>44</v>
      </c>
      <c r="E48" s="67"/>
      <c r="F48" s="68">
        <f>F49</f>
        <v>826609.35</v>
      </c>
      <c r="G48" s="68">
        <f t="shared" si="6"/>
        <v>123455.35</v>
      </c>
      <c r="H48" s="68">
        <f t="shared" si="6"/>
        <v>71002.35</v>
      </c>
    </row>
    <row r="49" spans="1:8" ht="15">
      <c r="A49" s="28" t="s">
        <v>105</v>
      </c>
      <c r="B49" s="69" t="s">
        <v>37</v>
      </c>
      <c r="C49" s="53" t="s">
        <v>115</v>
      </c>
      <c r="D49" s="53" t="s">
        <v>44</v>
      </c>
      <c r="E49" s="67" t="s">
        <v>62</v>
      </c>
      <c r="F49" s="68">
        <f>F50</f>
        <v>826609.35</v>
      </c>
      <c r="G49" s="68">
        <f t="shared" si="6"/>
        <v>123455.35</v>
      </c>
      <c r="H49" s="68">
        <f t="shared" si="6"/>
        <v>71002.35</v>
      </c>
    </row>
    <row r="50" spans="1:8" ht="45">
      <c r="A50" s="28" t="s">
        <v>112</v>
      </c>
      <c r="B50" s="70" t="s">
        <v>31</v>
      </c>
      <c r="C50" s="53" t="s">
        <v>115</v>
      </c>
      <c r="D50" s="53" t="s">
        <v>44</v>
      </c>
      <c r="E50" s="67" t="s">
        <v>48</v>
      </c>
      <c r="F50" s="68">
        <f>'прил 4'!G25</f>
        <v>826609.35</v>
      </c>
      <c r="G50" s="68">
        <f>'прил 4'!H25</f>
        <v>123455.35</v>
      </c>
      <c r="H50" s="68">
        <f>'прил 4'!I25</f>
        <v>71002.35</v>
      </c>
    </row>
    <row r="51" spans="1:8" ht="15">
      <c r="A51" s="28" t="s">
        <v>82</v>
      </c>
      <c r="B51" s="56" t="s">
        <v>3</v>
      </c>
      <c r="C51" s="53" t="s">
        <v>115</v>
      </c>
      <c r="D51" s="53" t="s">
        <v>4</v>
      </c>
      <c r="E51" s="67"/>
      <c r="F51" s="68">
        <f>F52</f>
        <v>107977</v>
      </c>
      <c r="G51" s="68">
        <f aca="true" t="shared" si="7" ref="G51:H53">G52</f>
        <v>107977</v>
      </c>
      <c r="H51" s="68">
        <f t="shared" si="7"/>
        <v>107977</v>
      </c>
    </row>
    <row r="52" spans="1:8" ht="15">
      <c r="A52" s="28" t="s">
        <v>106</v>
      </c>
      <c r="B52" s="56" t="s">
        <v>12</v>
      </c>
      <c r="C52" s="53" t="s">
        <v>115</v>
      </c>
      <c r="D52" s="53" t="s">
        <v>11</v>
      </c>
      <c r="E52" s="67"/>
      <c r="F52" s="68">
        <f>F53</f>
        <v>107977</v>
      </c>
      <c r="G52" s="68">
        <f t="shared" si="7"/>
        <v>107977</v>
      </c>
      <c r="H52" s="68">
        <f t="shared" si="7"/>
        <v>107977</v>
      </c>
    </row>
    <row r="53" spans="1:8" ht="15">
      <c r="A53" s="28" t="s">
        <v>83</v>
      </c>
      <c r="B53" s="69" t="s">
        <v>37</v>
      </c>
      <c r="C53" s="53" t="s">
        <v>115</v>
      </c>
      <c r="D53" s="53" t="s">
        <v>11</v>
      </c>
      <c r="E53" s="67" t="s">
        <v>62</v>
      </c>
      <c r="F53" s="68">
        <f>F54</f>
        <v>107977</v>
      </c>
      <c r="G53" s="68">
        <f t="shared" si="7"/>
        <v>107977</v>
      </c>
      <c r="H53" s="68">
        <f t="shared" si="7"/>
        <v>107977</v>
      </c>
    </row>
    <row r="54" spans="1:8" ht="45">
      <c r="A54" s="28" t="s">
        <v>168</v>
      </c>
      <c r="B54" s="112" t="s">
        <v>2</v>
      </c>
      <c r="C54" s="53" t="s">
        <v>115</v>
      </c>
      <c r="D54" s="53" t="s">
        <v>11</v>
      </c>
      <c r="E54" s="67" t="s">
        <v>69</v>
      </c>
      <c r="F54" s="68">
        <f>'прил 4'!G29</f>
        <v>107977</v>
      </c>
      <c r="G54" s="68">
        <f>'прил 4'!H29</f>
        <v>107977</v>
      </c>
      <c r="H54" s="68">
        <f>'прил 4'!I29</f>
        <v>107977</v>
      </c>
    </row>
    <row r="55" spans="1:8" ht="15">
      <c r="A55" s="28" t="s">
        <v>169</v>
      </c>
      <c r="B55" s="56" t="s">
        <v>74</v>
      </c>
      <c r="C55" s="53" t="s">
        <v>116</v>
      </c>
      <c r="D55" s="53"/>
      <c r="E55" s="67"/>
      <c r="F55" s="68">
        <f>F56</f>
        <v>5000</v>
      </c>
      <c r="G55" s="68">
        <f aca="true" t="shared" si="8" ref="G55:H58">G56</f>
        <v>5000</v>
      </c>
      <c r="H55" s="68">
        <f t="shared" si="8"/>
        <v>5000</v>
      </c>
    </row>
    <row r="56" spans="1:8" ht="15">
      <c r="A56" s="28" t="s">
        <v>170</v>
      </c>
      <c r="B56" s="57" t="s">
        <v>45</v>
      </c>
      <c r="C56" s="53" t="s">
        <v>116</v>
      </c>
      <c r="D56" s="53" t="s">
        <v>46</v>
      </c>
      <c r="E56" s="67"/>
      <c r="F56" s="68">
        <f>F57</f>
        <v>5000</v>
      </c>
      <c r="G56" s="68">
        <f t="shared" si="8"/>
        <v>5000</v>
      </c>
      <c r="H56" s="68">
        <f t="shared" si="8"/>
        <v>5000</v>
      </c>
    </row>
    <row r="57" spans="1:8" ht="15">
      <c r="A57" s="28" t="s">
        <v>171</v>
      </c>
      <c r="B57" s="58" t="s">
        <v>0</v>
      </c>
      <c r="C57" s="53" t="s">
        <v>116</v>
      </c>
      <c r="D57" s="53" t="s">
        <v>10</v>
      </c>
      <c r="E57" s="67"/>
      <c r="F57" s="68">
        <f>F58</f>
        <v>5000</v>
      </c>
      <c r="G57" s="68">
        <f t="shared" si="8"/>
        <v>5000</v>
      </c>
      <c r="H57" s="68">
        <f t="shared" si="8"/>
        <v>5000</v>
      </c>
    </row>
    <row r="58" spans="1:8" ht="15">
      <c r="A58" s="28" t="s">
        <v>172</v>
      </c>
      <c r="B58" s="69" t="s">
        <v>37</v>
      </c>
      <c r="C58" s="53" t="s">
        <v>116</v>
      </c>
      <c r="D58" s="53" t="s">
        <v>10</v>
      </c>
      <c r="E58" s="67" t="s">
        <v>62</v>
      </c>
      <c r="F58" s="68">
        <f>F59</f>
        <v>5000</v>
      </c>
      <c r="G58" s="68">
        <f t="shared" si="8"/>
        <v>5000</v>
      </c>
      <c r="H58" s="68">
        <f t="shared" si="8"/>
        <v>5000</v>
      </c>
    </row>
    <row r="59" spans="1:8" ht="15">
      <c r="A59" s="28" t="s">
        <v>173</v>
      </c>
      <c r="B59" s="71" t="s">
        <v>75</v>
      </c>
      <c r="C59" s="53" t="s">
        <v>116</v>
      </c>
      <c r="D59" s="53" t="s">
        <v>10</v>
      </c>
      <c r="E59" s="67" t="s">
        <v>20</v>
      </c>
      <c r="F59" s="68">
        <f>'прил 4'!G36</f>
        <v>5000</v>
      </c>
      <c r="G59" s="68">
        <f>'прил 4'!H36</f>
        <v>5000</v>
      </c>
      <c r="H59" s="68">
        <f>'прил 4'!I36</f>
        <v>5000</v>
      </c>
    </row>
    <row r="60" spans="1:8" ht="30">
      <c r="A60" s="28" t="s">
        <v>174</v>
      </c>
      <c r="B60" s="56" t="s">
        <v>127</v>
      </c>
      <c r="C60" s="53" t="s">
        <v>118</v>
      </c>
      <c r="D60" s="53"/>
      <c r="E60" s="67"/>
      <c r="F60" s="68">
        <f>F61+F65</f>
        <v>108277</v>
      </c>
      <c r="G60" s="68">
        <f>G61+G65</f>
        <v>113020</v>
      </c>
      <c r="H60" s="68">
        <f>H61+H65</f>
        <v>117170</v>
      </c>
    </row>
    <row r="61" spans="1:8" ht="60">
      <c r="A61" s="28" t="s">
        <v>175</v>
      </c>
      <c r="B61" s="56" t="s">
        <v>38</v>
      </c>
      <c r="C61" s="53" t="s">
        <v>118</v>
      </c>
      <c r="D61" s="53" t="s">
        <v>39</v>
      </c>
      <c r="E61" s="110"/>
      <c r="F61" s="72">
        <f>F62</f>
        <v>86730</v>
      </c>
      <c r="G61" s="72">
        <f>G62</f>
        <v>81800</v>
      </c>
      <c r="H61" s="72">
        <f>H62</f>
        <v>0</v>
      </c>
    </row>
    <row r="62" spans="1:8" ht="30">
      <c r="A62" s="28" t="s">
        <v>176</v>
      </c>
      <c r="B62" s="56" t="s">
        <v>40</v>
      </c>
      <c r="C62" s="53" t="s">
        <v>118</v>
      </c>
      <c r="D62" s="53" t="s">
        <v>41</v>
      </c>
      <c r="E62" s="111"/>
      <c r="F62" s="68">
        <f>'прил 4'!G47</f>
        <v>86730</v>
      </c>
      <c r="G62" s="68">
        <f>'прил 4'!H47</f>
        <v>81800</v>
      </c>
      <c r="H62" s="68">
        <f>'прил 4'!I47</f>
        <v>0</v>
      </c>
    </row>
    <row r="63" spans="1:8" ht="15.75">
      <c r="A63" s="28" t="s">
        <v>177</v>
      </c>
      <c r="B63" s="82" t="s">
        <v>27</v>
      </c>
      <c r="C63" s="53" t="s">
        <v>118</v>
      </c>
      <c r="D63" s="53" t="s">
        <v>41</v>
      </c>
      <c r="E63" s="67" t="s">
        <v>25</v>
      </c>
      <c r="F63" s="68">
        <f>F64</f>
        <v>86730</v>
      </c>
      <c r="G63" s="68">
        <f>G64</f>
        <v>81800</v>
      </c>
      <c r="H63" s="68">
        <f>H64</f>
        <v>0</v>
      </c>
    </row>
    <row r="64" spans="1:8" ht="15.75">
      <c r="A64" s="28" t="s">
        <v>178</v>
      </c>
      <c r="B64" s="82" t="s">
        <v>5</v>
      </c>
      <c r="C64" s="53" t="s">
        <v>118</v>
      </c>
      <c r="D64" s="53" t="s">
        <v>41</v>
      </c>
      <c r="E64" s="67" t="s">
        <v>26</v>
      </c>
      <c r="F64" s="68">
        <f>'прил 4'!G47</f>
        <v>86730</v>
      </c>
      <c r="G64" s="68">
        <f>'прил 4'!H47</f>
        <v>81800</v>
      </c>
      <c r="H64" s="68">
        <f>'прил 4'!I47</f>
        <v>0</v>
      </c>
    </row>
    <row r="65" spans="1:8" ht="30">
      <c r="A65" s="28" t="s">
        <v>107</v>
      </c>
      <c r="B65" s="56" t="s">
        <v>129</v>
      </c>
      <c r="C65" s="53" t="s">
        <v>118</v>
      </c>
      <c r="D65" s="53" t="s">
        <v>42</v>
      </c>
      <c r="E65" s="72"/>
      <c r="F65" s="72">
        <f>F66</f>
        <v>21547</v>
      </c>
      <c r="G65" s="72">
        <f>G66</f>
        <v>31220</v>
      </c>
      <c r="H65" s="72">
        <f>H66</f>
        <v>117170</v>
      </c>
    </row>
    <row r="66" spans="1:8" ht="30">
      <c r="A66" s="28" t="s">
        <v>108</v>
      </c>
      <c r="B66" s="56" t="s">
        <v>43</v>
      </c>
      <c r="C66" s="53" t="s">
        <v>118</v>
      </c>
      <c r="D66" s="53" t="s">
        <v>44</v>
      </c>
      <c r="E66" s="67"/>
      <c r="F66" s="68">
        <f>'прил 4'!G49</f>
        <v>21547</v>
      </c>
      <c r="G66" s="68">
        <f>'прил 4'!H49</f>
        <v>31220</v>
      </c>
      <c r="H66" s="68">
        <f>'прил 4'!I49</f>
        <v>117170</v>
      </c>
    </row>
    <row r="67" spans="1:8" ht="15.75">
      <c r="A67" s="28" t="s">
        <v>109</v>
      </c>
      <c r="B67" s="82" t="s">
        <v>27</v>
      </c>
      <c r="C67" s="53" t="s">
        <v>118</v>
      </c>
      <c r="D67" s="53" t="s">
        <v>44</v>
      </c>
      <c r="E67" s="67" t="s">
        <v>25</v>
      </c>
      <c r="F67" s="68">
        <f>F68</f>
        <v>21547</v>
      </c>
      <c r="G67" s="68">
        <f>G68</f>
        <v>31220</v>
      </c>
      <c r="H67" s="68">
        <f>H68</f>
        <v>117170</v>
      </c>
    </row>
    <row r="68" spans="1:8" ht="15.75">
      <c r="A68" s="28" t="s">
        <v>110</v>
      </c>
      <c r="B68" s="82" t="s">
        <v>5</v>
      </c>
      <c r="C68" s="53" t="s">
        <v>118</v>
      </c>
      <c r="D68" s="53" t="s">
        <v>44</v>
      </c>
      <c r="E68" s="67" t="s">
        <v>26</v>
      </c>
      <c r="F68" s="68">
        <f>'прил 4'!G49</f>
        <v>21547</v>
      </c>
      <c r="G68" s="68">
        <f>'прил 4'!H49</f>
        <v>31220</v>
      </c>
      <c r="H68" s="68">
        <f>'прил 4'!I49</f>
        <v>117170</v>
      </c>
    </row>
    <row r="69" spans="1:8" ht="31.5">
      <c r="A69" s="28" t="s">
        <v>179</v>
      </c>
      <c r="B69" s="87" t="s">
        <v>218</v>
      </c>
      <c r="C69" s="53"/>
      <c r="D69" s="53"/>
      <c r="E69" s="67" t="s">
        <v>206</v>
      </c>
      <c r="F69" s="68">
        <f>F70</f>
        <v>143458</v>
      </c>
      <c r="G69" s="68">
        <v>0</v>
      </c>
      <c r="H69" s="68">
        <v>0</v>
      </c>
    </row>
    <row r="70" spans="1:8" ht="15.75">
      <c r="A70" s="28" t="s">
        <v>180</v>
      </c>
      <c r="B70" s="82" t="s">
        <v>204</v>
      </c>
      <c r="C70" s="53"/>
      <c r="D70" s="53"/>
      <c r="E70" s="67" t="s">
        <v>205</v>
      </c>
      <c r="F70" s="68">
        <f>F71</f>
        <v>143458</v>
      </c>
      <c r="G70" s="68">
        <v>0</v>
      </c>
      <c r="H70" s="68">
        <v>0</v>
      </c>
    </row>
    <row r="71" spans="1:8" ht="31.5">
      <c r="A71" s="28" t="s">
        <v>181</v>
      </c>
      <c r="B71" s="82" t="s">
        <v>221</v>
      </c>
      <c r="C71" s="53" t="s">
        <v>119</v>
      </c>
      <c r="D71" s="53"/>
      <c r="E71" s="67" t="s">
        <v>205</v>
      </c>
      <c r="F71" s="68">
        <f>F72</f>
        <v>143458</v>
      </c>
      <c r="G71" s="68">
        <v>0</v>
      </c>
      <c r="H71" s="68">
        <v>0</v>
      </c>
    </row>
    <row r="72" spans="1:8" ht="47.25">
      <c r="A72" s="28" t="s">
        <v>138</v>
      </c>
      <c r="B72" s="82" t="s">
        <v>222</v>
      </c>
      <c r="C72" s="53" t="s">
        <v>219</v>
      </c>
      <c r="D72" s="53"/>
      <c r="E72" s="67" t="s">
        <v>205</v>
      </c>
      <c r="F72" s="68">
        <f>F73</f>
        <v>143458</v>
      </c>
      <c r="G72" s="68">
        <v>0</v>
      </c>
      <c r="H72" s="68">
        <v>0</v>
      </c>
    </row>
    <row r="73" spans="1:8" ht="15.75">
      <c r="A73" s="28" t="s">
        <v>139</v>
      </c>
      <c r="B73" s="82" t="s">
        <v>223</v>
      </c>
      <c r="C73" s="53" t="s">
        <v>220</v>
      </c>
      <c r="D73" s="53"/>
      <c r="E73" s="67" t="s">
        <v>205</v>
      </c>
      <c r="F73" s="68">
        <f>F74</f>
        <v>143458</v>
      </c>
      <c r="G73" s="68">
        <v>0</v>
      </c>
      <c r="H73" s="68">
        <v>0</v>
      </c>
    </row>
    <row r="74" spans="1:8" ht="31.5">
      <c r="A74" s="28" t="s">
        <v>140</v>
      </c>
      <c r="B74" s="82" t="s">
        <v>224</v>
      </c>
      <c r="C74" s="53" t="s">
        <v>220</v>
      </c>
      <c r="D74" s="53" t="s">
        <v>42</v>
      </c>
      <c r="E74" s="67" t="s">
        <v>205</v>
      </c>
      <c r="F74" s="68">
        <f>F75</f>
        <v>143458</v>
      </c>
      <c r="G74" s="68">
        <v>0</v>
      </c>
      <c r="H74" s="68">
        <v>0</v>
      </c>
    </row>
    <row r="75" spans="1:8" ht="31.5">
      <c r="A75" s="28" t="s">
        <v>141</v>
      </c>
      <c r="B75" s="82" t="s">
        <v>225</v>
      </c>
      <c r="C75" s="53" t="s">
        <v>220</v>
      </c>
      <c r="D75" s="53" t="s">
        <v>44</v>
      </c>
      <c r="E75" s="67" t="s">
        <v>205</v>
      </c>
      <c r="F75" s="68">
        <v>143458</v>
      </c>
      <c r="G75" s="68">
        <v>0</v>
      </c>
      <c r="H75" s="68">
        <v>0</v>
      </c>
    </row>
    <row r="76" spans="1:8" ht="31.5">
      <c r="A76" s="28" t="s">
        <v>142</v>
      </c>
      <c r="B76" s="92" t="s">
        <v>124</v>
      </c>
      <c r="C76" s="53" t="s">
        <v>117</v>
      </c>
      <c r="D76" s="53"/>
      <c r="E76" s="67"/>
      <c r="F76" s="68">
        <f>F77</f>
        <v>4500</v>
      </c>
      <c r="G76" s="68">
        <f aca="true" t="shared" si="9" ref="G76:H79">G77</f>
        <v>4500</v>
      </c>
      <c r="H76" s="68">
        <f t="shared" si="9"/>
        <v>4500</v>
      </c>
    </row>
    <row r="77" spans="1:8" ht="31.5">
      <c r="A77" s="28" t="s">
        <v>143</v>
      </c>
      <c r="B77" s="82" t="s">
        <v>129</v>
      </c>
      <c r="C77" s="53" t="s">
        <v>117</v>
      </c>
      <c r="D77" s="53" t="s">
        <v>42</v>
      </c>
      <c r="E77" s="67"/>
      <c r="F77" s="68">
        <f>F78</f>
        <v>4500</v>
      </c>
      <c r="G77" s="68">
        <f t="shared" si="9"/>
        <v>4500</v>
      </c>
      <c r="H77" s="68">
        <f t="shared" si="9"/>
        <v>4500</v>
      </c>
    </row>
    <row r="78" spans="1:8" ht="31.5">
      <c r="A78" s="28" t="s">
        <v>144</v>
      </c>
      <c r="B78" s="82" t="s">
        <v>43</v>
      </c>
      <c r="C78" s="53" t="s">
        <v>117</v>
      </c>
      <c r="D78" s="53" t="s">
        <v>44</v>
      </c>
      <c r="E78" s="67"/>
      <c r="F78" s="68">
        <f>F79</f>
        <v>4500</v>
      </c>
      <c r="G78" s="68">
        <f t="shared" si="9"/>
        <v>4500</v>
      </c>
      <c r="H78" s="68">
        <f t="shared" si="9"/>
        <v>4500</v>
      </c>
    </row>
    <row r="79" spans="1:8" ht="15.75">
      <c r="A79" s="28" t="s">
        <v>145</v>
      </c>
      <c r="B79" s="113" t="s">
        <v>37</v>
      </c>
      <c r="C79" s="53" t="s">
        <v>117</v>
      </c>
      <c r="D79" s="53" t="s">
        <v>44</v>
      </c>
      <c r="E79" s="67" t="s">
        <v>62</v>
      </c>
      <c r="F79" s="68">
        <f>F80</f>
        <v>4500</v>
      </c>
      <c r="G79" s="68">
        <f t="shared" si="9"/>
        <v>4500</v>
      </c>
      <c r="H79" s="68">
        <f t="shared" si="9"/>
        <v>4500</v>
      </c>
    </row>
    <row r="80" spans="1:8" ht="15.75">
      <c r="A80" s="28" t="s">
        <v>200</v>
      </c>
      <c r="B80" s="113" t="s">
        <v>17</v>
      </c>
      <c r="C80" s="53" t="s">
        <v>117</v>
      </c>
      <c r="D80" s="53" t="s">
        <v>44</v>
      </c>
      <c r="E80" s="67" t="s">
        <v>21</v>
      </c>
      <c r="F80" s="68">
        <f>'прил 4'!G41</f>
        <v>4500</v>
      </c>
      <c r="G80" s="68">
        <f>'прил 4'!H41</f>
        <v>4500</v>
      </c>
      <c r="H80" s="68">
        <f>'прил 4'!I41</f>
        <v>4500</v>
      </c>
    </row>
    <row r="81" spans="1:8" ht="47.25">
      <c r="A81" s="28" t="s">
        <v>201</v>
      </c>
      <c r="B81" s="124" t="s">
        <v>167</v>
      </c>
      <c r="C81" s="122" t="s">
        <v>163</v>
      </c>
      <c r="D81" s="122"/>
      <c r="E81" s="74"/>
      <c r="F81" s="123">
        <f>F82</f>
        <v>36000</v>
      </c>
      <c r="G81" s="123">
        <f aca="true" t="shared" si="10" ref="G81:H84">G82</f>
        <v>36000</v>
      </c>
      <c r="H81" s="123">
        <f t="shared" si="10"/>
        <v>36000</v>
      </c>
    </row>
    <row r="82" spans="1:8" ht="15">
      <c r="A82" s="28" t="s">
        <v>202</v>
      </c>
      <c r="B82" s="56" t="s">
        <v>3</v>
      </c>
      <c r="C82" s="122" t="s">
        <v>163</v>
      </c>
      <c r="D82" s="122" t="s">
        <v>4</v>
      </c>
      <c r="E82" s="74"/>
      <c r="F82" s="123">
        <f>F83</f>
        <v>36000</v>
      </c>
      <c r="G82" s="123">
        <f t="shared" si="10"/>
        <v>36000</v>
      </c>
      <c r="H82" s="123">
        <f t="shared" si="10"/>
        <v>36000</v>
      </c>
    </row>
    <row r="83" spans="1:8" ht="15">
      <c r="A83" s="28" t="s">
        <v>211</v>
      </c>
      <c r="B83" s="56" t="s">
        <v>12</v>
      </c>
      <c r="C83" s="122" t="s">
        <v>163</v>
      </c>
      <c r="D83" s="122" t="s">
        <v>11</v>
      </c>
      <c r="E83" s="74"/>
      <c r="F83" s="123">
        <f>F84</f>
        <v>36000</v>
      </c>
      <c r="G83" s="123">
        <f t="shared" si="10"/>
        <v>36000</v>
      </c>
      <c r="H83" s="123">
        <f t="shared" si="10"/>
        <v>36000</v>
      </c>
    </row>
    <row r="84" spans="1:8" ht="15.75">
      <c r="A84" s="28" t="s">
        <v>212</v>
      </c>
      <c r="B84" s="121" t="s">
        <v>164</v>
      </c>
      <c r="C84" s="122" t="s">
        <v>163</v>
      </c>
      <c r="D84" s="122" t="s">
        <v>11</v>
      </c>
      <c r="E84" s="74" t="s">
        <v>165</v>
      </c>
      <c r="F84" s="123">
        <f>F85</f>
        <v>36000</v>
      </c>
      <c r="G84" s="123">
        <f t="shared" si="10"/>
        <v>36000</v>
      </c>
      <c r="H84" s="123">
        <f t="shared" si="10"/>
        <v>36000</v>
      </c>
    </row>
    <row r="85" spans="1:8" ht="15.75">
      <c r="A85" s="28" t="s">
        <v>213</v>
      </c>
      <c r="B85" s="125" t="s">
        <v>166</v>
      </c>
      <c r="C85" s="122" t="s">
        <v>163</v>
      </c>
      <c r="D85" s="122" t="s">
        <v>11</v>
      </c>
      <c r="E85" s="74" t="s">
        <v>161</v>
      </c>
      <c r="F85" s="123">
        <v>36000</v>
      </c>
      <c r="G85" s="68">
        <v>36000</v>
      </c>
      <c r="H85" s="68">
        <v>36000</v>
      </c>
    </row>
    <row r="86" spans="1:8" ht="15">
      <c r="A86" s="28" t="s">
        <v>214</v>
      </c>
      <c r="B86" s="73" t="s">
        <v>126</v>
      </c>
      <c r="C86" s="74"/>
      <c r="D86" s="74"/>
      <c r="E86" s="74"/>
      <c r="F86" s="75">
        <f>'прил 4'!G89</f>
        <v>0</v>
      </c>
      <c r="G86" s="77">
        <v>136417</v>
      </c>
      <c r="H86" s="77">
        <v>273030</v>
      </c>
    </row>
    <row r="87" spans="1:8" s="51" customFormat="1" ht="18" customHeight="1">
      <c r="A87" s="28" t="s">
        <v>215</v>
      </c>
      <c r="B87" s="76" t="s">
        <v>13</v>
      </c>
      <c r="C87" s="67"/>
      <c r="D87" s="67"/>
      <c r="E87" s="67"/>
      <c r="F87" s="77">
        <f>F12+F40+F86+F69</f>
        <v>6754216.68</v>
      </c>
      <c r="G87" s="77">
        <f>G12+G40+G86</f>
        <v>5481158</v>
      </c>
      <c r="H87" s="77">
        <f>H12+H40+H86</f>
        <v>5582268</v>
      </c>
    </row>
    <row r="88" spans="1:6" s="51" customFormat="1" ht="12.75">
      <c r="A88" s="48"/>
      <c r="B88" s="52"/>
      <c r="C88" s="49"/>
      <c r="D88" s="49"/>
      <c r="E88" s="49"/>
      <c r="F88" s="50"/>
    </row>
    <row r="89" spans="1:6" s="51" customFormat="1" ht="12.75">
      <c r="A89" s="48"/>
      <c r="B89" s="52"/>
      <c r="C89" s="49"/>
      <c r="D89" s="49"/>
      <c r="E89" s="49"/>
      <c r="F89" s="50"/>
    </row>
    <row r="90" spans="1:6" s="51" customFormat="1" ht="12.75">
      <c r="A90" s="48"/>
      <c r="B90" s="52"/>
      <c r="C90" s="49"/>
      <c r="D90" s="49"/>
      <c r="E90" s="49"/>
      <c r="F90" s="50"/>
    </row>
    <row r="91" spans="1:6" s="51" customFormat="1" ht="12.75">
      <c r="A91" s="48"/>
      <c r="B91" s="52"/>
      <c r="C91" s="49"/>
      <c r="D91" s="49"/>
      <c r="E91" s="49"/>
      <c r="F91" s="50"/>
    </row>
    <row r="92" spans="1:6" s="51" customFormat="1" ht="12.75">
      <c r="A92" s="48"/>
      <c r="B92" s="52"/>
      <c r="C92" s="49"/>
      <c r="D92" s="49"/>
      <c r="E92" s="49"/>
      <c r="F92" s="50"/>
    </row>
    <row r="93" spans="1:6" s="51" customFormat="1" ht="12.75">
      <c r="A93" s="48"/>
      <c r="B93" s="52"/>
      <c r="C93" s="49"/>
      <c r="D93" s="49"/>
      <c r="E93" s="49"/>
      <c r="F93" s="50"/>
    </row>
    <row r="94" spans="1:6" s="51" customFormat="1" ht="12.75">
      <c r="A94" s="48"/>
      <c r="B94" s="52"/>
      <c r="C94" s="49"/>
      <c r="D94" s="49"/>
      <c r="E94" s="49"/>
      <c r="F94" s="50"/>
    </row>
    <row r="95" spans="1:6" s="51" customFormat="1" ht="12.75">
      <c r="A95" s="48"/>
      <c r="B95" s="52"/>
      <c r="C95" s="49"/>
      <c r="D95" s="49"/>
      <c r="E95" s="49"/>
      <c r="F95" s="50"/>
    </row>
    <row r="96" spans="1:6" s="51" customFormat="1" ht="12.75">
      <c r="A96" s="48"/>
      <c r="B96" s="52"/>
      <c r="C96" s="49"/>
      <c r="D96" s="49"/>
      <c r="E96" s="49"/>
      <c r="F96" s="50"/>
    </row>
    <row r="97" spans="1:6" s="51" customFormat="1" ht="12.75">
      <c r="A97" s="48"/>
      <c r="B97" s="52"/>
      <c r="C97" s="49"/>
      <c r="D97" s="49"/>
      <c r="E97" s="49"/>
      <c r="F97" s="50"/>
    </row>
    <row r="98" spans="1:6" s="51" customFormat="1" ht="12.75">
      <c r="A98" s="48"/>
      <c r="B98" s="52"/>
      <c r="C98" s="49"/>
      <c r="D98" s="49"/>
      <c r="E98" s="49"/>
      <c r="F98" s="50"/>
    </row>
    <row r="99" spans="1:6" s="51" customFormat="1" ht="12.75">
      <c r="A99" s="48"/>
      <c r="B99" s="52"/>
      <c r="C99" s="49"/>
      <c r="D99" s="49"/>
      <c r="E99" s="49"/>
      <c r="F99" s="50"/>
    </row>
    <row r="100" spans="1:6" s="51" customFormat="1" ht="12.75">
      <c r="A100" s="48"/>
      <c r="B100" s="52"/>
      <c r="C100" s="49"/>
      <c r="D100" s="49"/>
      <c r="E100" s="49"/>
      <c r="F100" s="50"/>
    </row>
    <row r="101" spans="1:6" s="51" customFormat="1" ht="12.75">
      <c r="A101" s="48"/>
      <c r="B101" s="52"/>
      <c r="C101" s="49"/>
      <c r="D101" s="49"/>
      <c r="E101" s="49"/>
      <c r="F101" s="50"/>
    </row>
    <row r="102" spans="1:6" s="51" customFormat="1" ht="12.75">
      <c r="A102" s="48"/>
      <c r="B102" s="52"/>
      <c r="C102" s="49"/>
      <c r="D102" s="49"/>
      <c r="E102" s="49"/>
      <c r="F102" s="50"/>
    </row>
    <row r="103" spans="1:6" s="51" customFormat="1" ht="12.75">
      <c r="A103" s="48"/>
      <c r="B103" s="52"/>
      <c r="C103" s="49"/>
      <c r="D103" s="49"/>
      <c r="E103" s="49"/>
      <c r="F103" s="50"/>
    </row>
    <row r="104" spans="1:6" s="51" customFormat="1" ht="12.75">
      <c r="A104" s="48"/>
      <c r="B104" s="52"/>
      <c r="C104" s="49"/>
      <c r="D104" s="49"/>
      <c r="E104" s="49"/>
      <c r="F104" s="50"/>
    </row>
    <row r="105" spans="1:6" s="51" customFormat="1" ht="12.75">
      <c r="A105" s="48"/>
      <c r="B105" s="52"/>
      <c r="C105" s="49"/>
      <c r="D105" s="49"/>
      <c r="E105" s="49"/>
      <c r="F105" s="50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2021-11-15T07:15:13Z</cp:lastPrinted>
  <dcterms:created xsi:type="dcterms:W3CDTF">2007-10-12T08:23:45Z</dcterms:created>
  <dcterms:modified xsi:type="dcterms:W3CDTF">2023-03-16T06:21:52Z</dcterms:modified>
  <cp:category/>
  <cp:version/>
  <cp:contentType/>
  <cp:contentStatus/>
</cp:coreProperties>
</file>